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Plan2" sheetId="2" r:id="rId1"/>
  </sheets>
  <definedNames>
    <definedName name="ANO">Plan2!$F:$F</definedName>
    <definedName name="FAT">Plan2!$G:$G</definedName>
    <definedName name="FATM">Plan2!$G$5</definedName>
    <definedName name="FATURAMENTO">Plan2!$G:$G</definedName>
    <definedName name="Fixo">Plan2!$D$111</definedName>
    <definedName name="icms">Plan2!$B$101</definedName>
    <definedName name="ircsll">Plan2!$B$103</definedName>
    <definedName name="MES">Plan2!$B:$B</definedName>
    <definedName name="outrosimp">Plan2!$B$104</definedName>
    <definedName name="piscofins">Plan2!$B$102</definedName>
    <definedName name="variaveis">Plan2!$B$112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" l="1"/>
  <c r="D96" i="2"/>
  <c r="D95" i="2"/>
  <c r="D94" i="2"/>
  <c r="D93" i="2"/>
  <c r="D92" i="2"/>
  <c r="D91" i="2"/>
  <c r="G75" i="2"/>
  <c r="G122" i="2" s="1"/>
  <c r="F75" i="2"/>
  <c r="E75" i="2"/>
  <c r="D75" i="2"/>
  <c r="B121" i="2"/>
  <c r="B120" i="2"/>
  <c r="B119" i="2"/>
  <c r="B118" i="2"/>
  <c r="G105" i="2"/>
  <c r="F105" i="2"/>
  <c r="E105" i="2"/>
  <c r="G94" i="2"/>
  <c r="F94" i="2"/>
  <c r="E94" i="2"/>
  <c r="D112" i="2"/>
  <c r="G45" i="2"/>
  <c r="F45" i="2"/>
  <c r="E45" i="2"/>
  <c r="D45" i="2"/>
  <c r="G46" i="2"/>
  <c r="F46" i="2"/>
  <c r="E46" i="2"/>
  <c r="D46" i="2"/>
  <c r="G107" i="2"/>
  <c r="F107" i="2"/>
  <c r="E107" i="2"/>
  <c r="G106" i="2"/>
  <c r="F106" i="2"/>
  <c r="E106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D101" i="2"/>
  <c r="D108" i="2" s="1"/>
  <c r="G108" i="2" s="1"/>
  <c r="E100" i="2"/>
  <c r="G69" i="2"/>
  <c r="F69" i="2"/>
  <c r="E69" i="2"/>
  <c r="D69" i="2"/>
  <c r="G95" i="2"/>
  <c r="F95" i="2"/>
  <c r="E95" i="2"/>
  <c r="G93" i="2"/>
  <c r="F93" i="2"/>
  <c r="E93" i="2"/>
  <c r="G92" i="2"/>
  <c r="F92" i="2"/>
  <c r="E92" i="2"/>
  <c r="E109" i="2" l="1"/>
  <c r="F109" i="2" s="1"/>
  <c r="F108" i="2"/>
  <c r="B108" i="2"/>
  <c r="E96" i="2"/>
  <c r="E91" i="2"/>
  <c r="G109" i="2" l="1"/>
  <c r="B109" i="2"/>
  <c r="G13" i="2"/>
  <c r="F13" i="2"/>
  <c r="E13" i="2"/>
  <c r="D13" i="2"/>
  <c r="G30" i="2"/>
  <c r="F30" i="2"/>
  <c r="E30" i="2"/>
  <c r="D30" i="2"/>
  <c r="G22" i="2"/>
  <c r="F22" i="2"/>
  <c r="E22" i="2"/>
  <c r="D22" i="2"/>
  <c r="G21" i="2"/>
  <c r="F21" i="2"/>
  <c r="E21" i="2"/>
  <c r="D21" i="2"/>
  <c r="G80" i="2"/>
  <c r="F80" i="2"/>
  <c r="E80" i="2"/>
  <c r="D80" i="2"/>
  <c r="G60" i="2"/>
  <c r="F60" i="2"/>
  <c r="E60" i="2"/>
  <c r="D60" i="2"/>
  <c r="G59" i="2"/>
  <c r="F59" i="2"/>
  <c r="E59" i="2"/>
  <c r="D59" i="2"/>
  <c r="G61" i="2"/>
  <c r="F61" i="2"/>
  <c r="E61" i="2"/>
  <c r="D61" i="2"/>
  <c r="G27" i="2"/>
  <c r="F27" i="2"/>
  <c r="E27" i="2"/>
  <c r="D27" i="2"/>
  <c r="G26" i="2"/>
  <c r="F26" i="2"/>
  <c r="E26" i="2"/>
  <c r="D26" i="2"/>
  <c r="G63" i="2"/>
  <c r="F63" i="2"/>
  <c r="E63" i="2"/>
  <c r="D63" i="2"/>
  <c r="G62" i="2"/>
  <c r="F62" i="2"/>
  <c r="E62" i="2"/>
  <c r="D62" i="2"/>
  <c r="G35" i="2"/>
  <c r="F35" i="2"/>
  <c r="E35" i="2"/>
  <c r="D35" i="2"/>
  <c r="G79" i="2"/>
  <c r="F79" i="2"/>
  <c r="E79" i="2"/>
  <c r="D79" i="2"/>
  <c r="G23" i="2"/>
  <c r="F23" i="2"/>
  <c r="E23" i="2"/>
  <c r="D23" i="2"/>
  <c r="G20" i="2"/>
  <c r="F20" i="2"/>
  <c r="E20" i="2"/>
  <c r="D20" i="2"/>
  <c r="G18" i="2"/>
  <c r="F18" i="2"/>
  <c r="E18" i="2"/>
  <c r="D18" i="2"/>
  <c r="G32" i="2"/>
  <c r="F32" i="2"/>
  <c r="E32" i="2"/>
  <c r="D32" i="2"/>
  <c r="G47" i="2"/>
  <c r="F47" i="2"/>
  <c r="E47" i="2"/>
  <c r="D47" i="2"/>
  <c r="G44" i="2"/>
  <c r="F44" i="2"/>
  <c r="E44" i="2"/>
  <c r="D44" i="2"/>
  <c r="D41" i="2"/>
  <c r="E41" i="2"/>
  <c r="F41" i="2"/>
  <c r="G41" i="2"/>
  <c r="G39" i="2"/>
  <c r="F39" i="2"/>
  <c r="E39" i="2"/>
  <c r="D39" i="2"/>
  <c r="G38" i="2"/>
  <c r="F38" i="2"/>
  <c r="E38" i="2"/>
  <c r="D38" i="2"/>
  <c r="G37" i="2"/>
  <c r="F37" i="2"/>
  <c r="E37" i="2"/>
  <c r="D37" i="2"/>
  <c r="G15" i="2"/>
  <c r="F15" i="2"/>
  <c r="E15" i="2"/>
  <c r="D15" i="2"/>
  <c r="G96" i="2" l="1"/>
  <c r="G91" i="2"/>
  <c r="G90" i="2"/>
  <c r="G85" i="2"/>
  <c r="G78" i="2"/>
  <c r="G84" i="2"/>
  <c r="G83" i="2"/>
  <c r="G82" i="2"/>
  <c r="G81" i="2"/>
  <c r="G70" i="2"/>
  <c r="G68" i="2"/>
  <c r="G53" i="2"/>
  <c r="G67" i="2"/>
  <c r="G66" i="2"/>
  <c r="G65" i="2"/>
  <c r="G64" i="2"/>
  <c r="G58" i="2"/>
  <c r="G56" i="2"/>
  <c r="G55" i="2"/>
  <c r="G54" i="2"/>
  <c r="G52" i="2"/>
  <c r="G42" i="2"/>
  <c r="G36" i="2"/>
  <c r="G34" i="2"/>
  <c r="G40" i="2"/>
  <c r="G33" i="2"/>
  <c r="G31" i="2"/>
  <c r="G29" i="2"/>
  <c r="G28" i="2"/>
  <c r="G25" i="2"/>
  <c r="G24" i="2"/>
  <c r="G43" i="2"/>
  <c r="G19" i="2"/>
  <c r="G17" i="2"/>
  <c r="G16" i="2"/>
  <c r="G14" i="2"/>
  <c r="G12" i="2"/>
  <c r="G11" i="2"/>
  <c r="F96" i="2"/>
  <c r="F91" i="2"/>
  <c r="F90" i="2"/>
  <c r="F56" i="2"/>
  <c r="F55" i="2"/>
  <c r="F54" i="2"/>
  <c r="F52" i="2"/>
  <c r="F42" i="2"/>
  <c r="F36" i="2"/>
  <c r="F34" i="2"/>
  <c r="F40" i="2"/>
  <c r="F33" i="2"/>
  <c r="F31" i="2"/>
  <c r="F29" i="2"/>
  <c r="F28" i="2"/>
  <c r="F12" i="2"/>
  <c r="F11" i="2"/>
  <c r="F10" i="2"/>
  <c r="E36" i="2"/>
  <c r="D36" i="2"/>
  <c r="F68" i="2"/>
  <c r="E68" i="2"/>
  <c r="D68" i="2"/>
  <c r="E90" i="2"/>
  <c r="E98" i="2" s="1"/>
  <c r="E89" i="2"/>
  <c r="E85" i="2"/>
  <c r="E78" i="2"/>
  <c r="E84" i="2"/>
  <c r="E83" i="2"/>
  <c r="E82" i="2"/>
  <c r="E81" i="2"/>
  <c r="E77" i="2"/>
  <c r="E70" i="2"/>
  <c r="E53" i="2"/>
  <c r="E67" i="2"/>
  <c r="E66" i="2"/>
  <c r="E65" i="2"/>
  <c r="E64" i="2"/>
  <c r="E58" i="2"/>
  <c r="E57" i="2"/>
  <c r="E56" i="2"/>
  <c r="E55" i="2"/>
  <c r="E54" i="2"/>
  <c r="E52" i="2"/>
  <c r="E42" i="2"/>
  <c r="E34" i="2"/>
  <c r="E40" i="2"/>
  <c r="E33" i="2"/>
  <c r="E31" i="2"/>
  <c r="E29" i="2"/>
  <c r="E28" i="2"/>
  <c r="E25" i="2"/>
  <c r="E24" i="2"/>
  <c r="E43" i="2"/>
  <c r="E19" i="2"/>
  <c r="E17" i="2"/>
  <c r="E16" i="2"/>
  <c r="E14" i="2"/>
  <c r="E12" i="2"/>
  <c r="E11" i="2"/>
  <c r="E10" i="2"/>
  <c r="E49" i="2" s="1"/>
  <c r="F98" i="2" l="1"/>
  <c r="B98" i="2"/>
  <c r="G98" i="2"/>
  <c r="E99" i="2"/>
  <c r="E87" i="2"/>
  <c r="G49" i="2"/>
  <c r="E50" i="2"/>
  <c r="B49" i="2"/>
  <c r="E73" i="2"/>
  <c r="D42" i="2"/>
  <c r="D34" i="2"/>
  <c r="D40" i="2"/>
  <c r="D33" i="2"/>
  <c r="D56" i="2"/>
  <c r="D55" i="2"/>
  <c r="D54" i="2"/>
  <c r="D31" i="2"/>
  <c r="D29" i="2"/>
  <c r="D52" i="2"/>
  <c r="D28" i="2"/>
  <c r="D90" i="2"/>
  <c r="D25" i="2"/>
  <c r="D85" i="2"/>
  <c r="D78" i="2"/>
  <c r="D84" i="2"/>
  <c r="D83" i="2"/>
  <c r="D82" i="2"/>
  <c r="D81" i="2"/>
  <c r="D77" i="2"/>
  <c r="D70" i="2"/>
  <c r="D53" i="2"/>
  <c r="D67" i="2"/>
  <c r="D66" i="2"/>
  <c r="D65" i="2"/>
  <c r="D64" i="2"/>
  <c r="D58" i="2"/>
  <c r="D57" i="2"/>
  <c r="D24" i="2"/>
  <c r="D43" i="2"/>
  <c r="D19" i="2"/>
  <c r="D17" i="2"/>
  <c r="D16" i="2"/>
  <c r="D14" i="2"/>
  <c r="D12" i="2"/>
  <c r="D11" i="2"/>
  <c r="D10" i="2"/>
  <c r="B72" i="2" l="1"/>
  <c r="F49" i="2"/>
  <c r="D48" i="2"/>
  <c r="F87" i="2"/>
  <c r="E88" i="2"/>
  <c r="B87" i="2"/>
  <c r="G87" i="2"/>
  <c r="G72" i="2"/>
  <c r="G121" i="2" s="1"/>
  <c r="F72" i="2"/>
  <c r="E111" i="2"/>
  <c r="D97" i="2"/>
  <c r="D86" i="2"/>
  <c r="D71" i="2"/>
  <c r="D73" i="2" s="1"/>
  <c r="F43" i="2"/>
  <c r="F19" i="2"/>
  <c r="B112" i="2" l="1"/>
  <c r="B5" i="2" s="1"/>
  <c r="C5" i="2" s="1"/>
  <c r="D99" i="2"/>
  <c r="F97" i="2"/>
  <c r="E112" i="2"/>
  <c r="F112" i="2" s="1"/>
  <c r="G86" i="2"/>
  <c r="G88" i="2" s="1"/>
  <c r="F86" i="2"/>
  <c r="F88" i="2" s="1"/>
  <c r="D88" i="2"/>
  <c r="B86" i="2"/>
  <c r="B88" i="2" s="1"/>
  <c r="G118" i="2"/>
  <c r="B48" i="2"/>
  <c r="B50" i="2" s="1"/>
  <c r="F48" i="2"/>
  <c r="F50" i="2" s="1"/>
  <c r="D50" i="2"/>
  <c r="G48" i="2"/>
  <c r="G50" i="2" s="1"/>
  <c r="G97" i="2"/>
  <c r="G99" i="2" s="1"/>
  <c r="F99" i="2"/>
  <c r="B97" i="2"/>
  <c r="B99" i="2" s="1"/>
  <c r="B71" i="2"/>
  <c r="G71" i="2"/>
  <c r="F71" i="2"/>
  <c r="F73" i="2" s="1"/>
  <c r="F70" i="2"/>
  <c r="F85" i="2"/>
  <c r="F25" i="2"/>
  <c r="E113" i="2" l="1"/>
  <c r="G112" i="2"/>
  <c r="G120" i="2"/>
  <c r="G73" i="2"/>
  <c r="G119" i="2"/>
  <c r="D111" i="2"/>
  <c r="B111" i="2"/>
  <c r="B113" i="2" s="1"/>
  <c r="G113" i="2" s="1"/>
  <c r="B73" i="2"/>
  <c r="G57" i="2"/>
  <c r="G77" i="2"/>
  <c r="G10" i="2"/>
  <c r="F14" i="2"/>
  <c r="F16" i="2"/>
  <c r="F17" i="2"/>
  <c r="F24" i="2"/>
  <c r="F57" i="2"/>
  <c r="F58" i="2"/>
  <c r="F64" i="2"/>
  <c r="F65" i="2"/>
  <c r="F66" i="2"/>
  <c r="F67" i="2"/>
  <c r="F53" i="2"/>
  <c r="F77" i="2"/>
  <c r="F81" i="2"/>
  <c r="F82" i="2"/>
  <c r="F83" i="2"/>
  <c r="F84" i="2"/>
  <c r="F78" i="2"/>
  <c r="F111" i="2" l="1"/>
  <c r="F113" i="2" s="1"/>
  <c r="D113" i="2"/>
  <c r="G111" i="2"/>
  <c r="F115" i="2"/>
  <c r="B6" i="2" l="1"/>
  <c r="C6" i="2" s="1"/>
  <c r="G115" i="2"/>
</calcChain>
</file>

<file path=xl/sharedStrings.xml><?xml version="1.0" encoding="utf-8"?>
<sst xmlns="http://schemas.openxmlformats.org/spreadsheetml/2006/main" count="196" uniqueCount="113">
  <si>
    <t>MÊS</t>
  </si>
  <si>
    <t>ANO</t>
  </si>
  <si>
    <t>% FATURAMENTO</t>
  </si>
  <si>
    <t>FGTS</t>
  </si>
  <si>
    <t>IPVA</t>
  </si>
  <si>
    <t>DPVAT</t>
  </si>
  <si>
    <t>VEÍCULOS</t>
  </si>
  <si>
    <t xml:space="preserve">DESPESAS DIVERSAS </t>
  </si>
  <si>
    <t>DESPESAS COM PESSOAL</t>
  </si>
  <si>
    <t>Tipo</t>
  </si>
  <si>
    <t>F</t>
  </si>
  <si>
    <t>V</t>
  </si>
  <si>
    <t>Outros</t>
  </si>
  <si>
    <t>Fixos</t>
  </si>
  <si>
    <t>Variaveis</t>
  </si>
  <si>
    <t>Taxa Cartão sobre Vendas</t>
  </si>
  <si>
    <t>INSS (Extra funcionários)</t>
  </si>
  <si>
    <t>Marketing TV</t>
  </si>
  <si>
    <t>Marketing Rádio</t>
  </si>
  <si>
    <t>Marketing Internet</t>
  </si>
  <si>
    <t>Marketing Outros</t>
  </si>
  <si>
    <t>Lanche / alimentação</t>
  </si>
  <si>
    <t>Seguro de vida</t>
  </si>
  <si>
    <t>Retirada Pró Labore (Sócios)</t>
  </si>
  <si>
    <t>Média de Recisões</t>
  </si>
  <si>
    <t>13º Salários</t>
  </si>
  <si>
    <t>Férias Funcionários</t>
  </si>
  <si>
    <t>Plano de Saude funcionários</t>
  </si>
  <si>
    <t>Água</t>
  </si>
  <si>
    <t>Energia elétrica</t>
  </si>
  <si>
    <t>Telefonia (Fixo + Celulares)</t>
  </si>
  <si>
    <t>Contabilidade</t>
  </si>
  <si>
    <t>Segurança Privada</t>
  </si>
  <si>
    <t>Aluguel Maquininha(s) Cartão</t>
  </si>
  <si>
    <t>Manutenção Computadores</t>
  </si>
  <si>
    <t>Manutenção Equipamentos</t>
  </si>
  <si>
    <t>Doações mensais</t>
  </si>
  <si>
    <t>Material de Limpeza</t>
  </si>
  <si>
    <t>Faxina</t>
  </si>
  <si>
    <t>Manutenção de Veiculos</t>
  </si>
  <si>
    <t>Seguro Automóveis</t>
  </si>
  <si>
    <t>Mensalidade de Associações (CDL,etc)</t>
  </si>
  <si>
    <t>Material de Administrativos (Papelaria, etc)</t>
  </si>
  <si>
    <t>Uniforme</t>
  </si>
  <si>
    <t>EPI</t>
  </si>
  <si>
    <t>Manutenção contas Bancarias</t>
  </si>
  <si>
    <t>Vale Alimentação</t>
  </si>
  <si>
    <t>Vale Refeição</t>
  </si>
  <si>
    <t>Vale Transporte/Combustivel (empresa)</t>
  </si>
  <si>
    <t>Folha de Pagamento -INSS Descontado</t>
  </si>
  <si>
    <t>Plano Odontologia funcionários</t>
  </si>
  <si>
    <t>Combustiveis</t>
  </si>
  <si>
    <t>Pedágios (Entrega)</t>
  </si>
  <si>
    <t>Licenciamento</t>
  </si>
  <si>
    <t>Pneus e Peças</t>
  </si>
  <si>
    <t>IPTU (Valor mensal)</t>
  </si>
  <si>
    <t>Alvará Licença  (Valor mensal)</t>
  </si>
  <si>
    <t>Corpo de Bombeiro (Valor mensal)</t>
  </si>
  <si>
    <t>Seguro empresarial (Valor mensal)</t>
  </si>
  <si>
    <t>Mensalidade de Redes</t>
  </si>
  <si>
    <t xml:space="preserve">FATURAMENTO MÉDIO DOS ULTIMOS MESES : </t>
  </si>
  <si>
    <t>Total de Despesas fixas / MÊS  (Lance este Valor na tela de Ponto de Equilíbrio no Alfa)</t>
  </si>
  <si>
    <t>Alugueis</t>
  </si>
  <si>
    <t>Condomínio(s)</t>
  </si>
  <si>
    <t>Mesalidade Sistema(s)</t>
  </si>
  <si>
    <t>Recarga de Extintores</t>
  </si>
  <si>
    <t>Manutenção das instalações (pinturas, etc)</t>
  </si>
  <si>
    <t>Mensalidade de Sindicatos</t>
  </si>
  <si>
    <t>Internet / site / provedores</t>
  </si>
  <si>
    <t>Tarifas bancárias (Boletos, etc)</t>
  </si>
  <si>
    <t>Emprestimos</t>
  </si>
  <si>
    <t>Ampliação</t>
  </si>
  <si>
    <t>Taxa sobre antecipação cartão</t>
  </si>
  <si>
    <t>Farmacia</t>
  </si>
  <si>
    <t>Planilha de Cálculo de Despesas Fixas/Variaveis 
para definição do Ponto de Equilibrio da Empresa</t>
  </si>
  <si>
    <t>Total de Despesas Variaveis:</t>
  </si>
  <si>
    <t>Total Diversos Fixo</t>
  </si>
  <si>
    <t>Total Diversos Variavel</t>
  </si>
  <si>
    <t>Total Departamento Pessoal Fixo</t>
  </si>
  <si>
    <t>Total Departamento Pessoal Variavel</t>
  </si>
  <si>
    <t>Total Veiculos Fixo</t>
  </si>
  <si>
    <t>Total Veiculos Variavel</t>
  </si>
  <si>
    <t>Total Outros Fixo</t>
  </si>
  <si>
    <t>Total Outros Variavel</t>
  </si>
  <si>
    <r>
      <t xml:space="preserve">Despesas (Mensais) da Empresa.   Tenha em mente que despesas Fixas (F) são as que NÃO  dependem de Vendas 
e as despesas Variaveis (V) são as que dependem das vendas.    (Preencha somente os campos em </t>
    </r>
    <r>
      <rPr>
        <b/>
        <i/>
        <sz val="10"/>
        <color theme="9" tint="0.39997558519241921"/>
        <rFont val="Century Gothic"/>
        <family val="2"/>
      </rPr>
      <t>verde</t>
    </r>
    <r>
      <rPr>
        <b/>
        <i/>
        <sz val="10"/>
        <color theme="0"/>
        <rFont val="Century Gothic"/>
        <family val="2"/>
      </rPr>
      <t>)</t>
    </r>
  </si>
  <si>
    <t>Impostos</t>
  </si>
  <si>
    <t>ICMS</t>
  </si>
  <si>
    <t>PIS/Cofins</t>
  </si>
  <si>
    <t>Total Impostos Fixo</t>
  </si>
  <si>
    <t>Total Impostos Variavel</t>
  </si>
  <si>
    <t>Soma Fixos</t>
  </si>
  <si>
    <t>Soma Variaveis</t>
  </si>
  <si>
    <t>Soma Total</t>
  </si>
  <si>
    <t>Taxas para uso no cadastro dos Itens</t>
  </si>
  <si>
    <t>IR / CSSL / CPP</t>
  </si>
  <si>
    <t>PIS e Cofins (Imp.Fed)</t>
  </si>
  <si>
    <t>IR / CSLL / CPP (Imp.Fed)</t>
  </si>
  <si>
    <t>Outros Impostos</t>
  </si>
  <si>
    <t>Total Veiculos</t>
  </si>
  <si>
    <t>Total Departamento Pessoal</t>
  </si>
  <si>
    <t>Total Diversos</t>
  </si>
  <si>
    <t>Pessoal (Fixo)</t>
  </si>
  <si>
    <t>Diversos Variavel</t>
  </si>
  <si>
    <t>Entrega (Variavel)</t>
  </si>
  <si>
    <t>Despesas com Advogados</t>
  </si>
  <si>
    <r>
      <t xml:space="preserve">Titulo Capitalização,etc </t>
    </r>
    <r>
      <rPr>
        <sz val="8"/>
        <color theme="1"/>
        <rFont val="Calibri"/>
        <family val="2"/>
        <scheme val="minor"/>
      </rPr>
      <t>(compulsorios emprestimos)</t>
    </r>
  </si>
  <si>
    <t>Inadimplêcia média</t>
  </si>
  <si>
    <t>Comissões de Vendas</t>
  </si>
  <si>
    <t>Diversos Fixo</t>
  </si>
  <si>
    <t>Total de Despesas Fixas:</t>
  </si>
  <si>
    <t>Total Outros</t>
  </si>
  <si>
    <t>DESPESAS da Empresa</t>
  </si>
  <si>
    <t>Comissões (% somente para análise)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</si>
</sst>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entury Gothic"/>
      <family val="2"/>
    </font>
    <font>
      <b/>
      <sz val="10"/>
      <name val="Century Gothic"/>
      <family val="2"/>
    </font>
    <font>
      <b/>
      <i/>
      <sz val="10"/>
      <color theme="0"/>
      <name val="Century Gothic"/>
      <family val="2"/>
    </font>
    <font>
      <b/>
      <i/>
      <sz val="10"/>
      <color theme="9" tint="0.39997558519241921"/>
      <name val="Century Gothic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center"/>
    </xf>
    <xf numFmtId="10" fontId="0" fillId="0" borderId="0" xfId="3" applyNumberFormat="1" applyFont="1" applyAlignment="1">
      <alignment horizontal="center"/>
    </xf>
    <xf numFmtId="43" fontId="4" fillId="3" borderId="0" xfId="1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43" fontId="3" fillId="3" borderId="5" xfId="1" applyFont="1" applyFill="1" applyBorder="1" applyAlignment="1">
      <alignment horizontal="center"/>
    </xf>
    <xf numFmtId="10" fontId="3" fillId="3" borderId="5" xfId="3" applyNumberFormat="1" applyFont="1" applyFill="1" applyBorder="1" applyAlignment="1">
      <alignment horizontal="center"/>
    </xf>
    <xf numFmtId="43" fontId="3" fillId="3" borderId="0" xfId="1" applyFont="1" applyFill="1" applyBorder="1" applyAlignment="1">
      <alignment horizontal="center"/>
    </xf>
    <xf numFmtId="10" fontId="0" fillId="0" borderId="0" xfId="3" applyNumberFormat="1" applyFont="1" applyAlignment="1"/>
    <xf numFmtId="0" fontId="2" fillId="0" borderId="0" xfId="0" applyFont="1"/>
    <xf numFmtId="43" fontId="5" fillId="0" borderId="0" xfId="0" applyNumberFormat="1" applyFont="1"/>
    <xf numFmtId="43" fontId="5" fillId="0" borderId="0" xfId="1" applyFont="1" applyBorder="1"/>
    <xf numFmtId="0" fontId="6" fillId="2" borderId="3" xfId="0" applyFont="1" applyFill="1" applyBorder="1"/>
    <xf numFmtId="0" fontId="6" fillId="2" borderId="6" xfId="0" applyFont="1" applyFill="1" applyBorder="1"/>
    <xf numFmtId="0" fontId="0" fillId="2" borderId="14" xfId="0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3" fontId="7" fillId="2" borderId="0" xfId="1" applyFont="1" applyFill="1" applyAlignment="1">
      <alignment horizontal="center"/>
    </xf>
    <xf numFmtId="0" fontId="7" fillId="2" borderId="0" xfId="0" applyFont="1" applyFill="1"/>
    <xf numFmtId="43" fontId="5" fillId="2" borderId="15" xfId="0" applyNumberFormat="1" applyFont="1" applyFill="1" applyBorder="1"/>
    <xf numFmtId="43" fontId="7" fillId="2" borderId="14" xfId="1" applyFont="1" applyFill="1" applyBorder="1" applyAlignment="1">
      <alignment horizontal="center"/>
    </xf>
    <xf numFmtId="10" fontId="7" fillId="2" borderId="14" xfId="3" applyNumberFormat="1" applyFont="1" applyFill="1" applyBorder="1" applyAlignment="1">
      <alignment horizontal="center"/>
    </xf>
    <xf numFmtId="43" fontId="7" fillId="2" borderId="12" xfId="1" applyFont="1" applyFill="1" applyBorder="1" applyAlignment="1">
      <alignment horizontal="center"/>
    </xf>
    <xf numFmtId="10" fontId="7" fillId="2" borderId="13" xfId="3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43" fontId="0" fillId="2" borderId="5" xfId="1" applyFont="1" applyFill="1" applyBorder="1" applyAlignment="1">
      <alignment horizontal="center"/>
    </xf>
    <xf numFmtId="0" fontId="6" fillId="2" borderId="4" xfId="0" applyFont="1" applyFill="1" applyBorder="1"/>
    <xf numFmtId="0" fontId="6" fillId="2" borderId="2" xfId="0" applyFont="1" applyFill="1" applyBorder="1"/>
    <xf numFmtId="0" fontId="6" fillId="2" borderId="0" xfId="0" applyFont="1" applyFill="1"/>
    <xf numFmtId="43" fontId="0" fillId="2" borderId="0" xfId="1" applyFont="1" applyFill="1" applyBorder="1" applyAlignment="1">
      <alignment horizontal="center"/>
    </xf>
    <xf numFmtId="0" fontId="6" fillId="2" borderId="7" xfId="0" applyFont="1" applyFill="1" applyBorder="1"/>
    <xf numFmtId="43" fontId="10" fillId="6" borderId="17" xfId="0" applyNumberFormat="1" applyFont="1" applyFill="1" applyBorder="1"/>
    <xf numFmtId="0" fontId="10" fillId="6" borderId="24" xfId="0" applyFont="1" applyFill="1" applyBorder="1" applyAlignment="1">
      <alignment horizontal="right"/>
    </xf>
    <xf numFmtId="10" fontId="0" fillId="2" borderId="5" xfId="3" applyNumberFormat="1" applyFont="1" applyFill="1" applyBorder="1" applyAlignment="1">
      <alignment horizontal="center"/>
    </xf>
    <xf numFmtId="10" fontId="7" fillId="2" borderId="27" xfId="3" applyNumberFormat="1" applyFont="1" applyFill="1" applyBorder="1" applyAlignment="1">
      <alignment horizontal="center"/>
    </xf>
    <xf numFmtId="43" fontId="7" fillId="2" borderId="15" xfId="1" applyFont="1" applyFill="1" applyBorder="1" applyAlignment="1">
      <alignment horizontal="center"/>
    </xf>
    <xf numFmtId="0" fontId="6" fillId="2" borderId="30" xfId="0" applyFont="1" applyFill="1" applyBorder="1"/>
    <xf numFmtId="0" fontId="6" fillId="2" borderId="9" xfId="0" applyFont="1" applyFill="1" applyBorder="1"/>
    <xf numFmtId="43" fontId="0" fillId="2" borderId="9" xfId="1" applyFont="1" applyFill="1" applyBorder="1" applyAlignment="1">
      <alignment horizontal="center"/>
    </xf>
    <xf numFmtId="0" fontId="6" fillId="2" borderId="10" xfId="0" applyFont="1" applyFill="1" applyBorder="1"/>
    <xf numFmtId="10" fontId="7" fillId="2" borderId="15" xfId="3" applyNumberFormat="1" applyFont="1" applyFill="1" applyBorder="1" applyAlignment="1">
      <alignment horizontal="center"/>
    </xf>
    <xf numFmtId="0" fontId="6" fillId="2" borderId="36" xfId="0" applyFont="1" applyFill="1" applyBorder="1"/>
    <xf numFmtId="43" fontId="0" fillId="2" borderId="36" xfId="1" applyFont="1" applyFill="1" applyBorder="1" applyAlignment="1">
      <alignment horizontal="center"/>
    </xf>
    <xf numFmtId="0" fontId="6" fillId="2" borderId="37" xfId="0" applyFont="1" applyFill="1" applyBorder="1"/>
    <xf numFmtId="43" fontId="7" fillId="2" borderId="1" xfId="1" applyFont="1" applyFill="1" applyBorder="1" applyAlignment="1">
      <alignment horizontal="center"/>
    </xf>
    <xf numFmtId="0" fontId="0" fillId="7" borderId="3" xfId="0" applyFill="1" applyBorder="1" applyAlignment="1" applyProtection="1">
      <alignment horizontal="center"/>
      <protection locked="0"/>
    </xf>
    <xf numFmtId="43" fontId="0" fillId="7" borderId="32" xfId="1" applyFont="1" applyFill="1" applyBorder="1" applyAlignment="1" applyProtection="1">
      <alignment horizontal="center"/>
      <protection locked="0"/>
    </xf>
    <xf numFmtId="0" fontId="0" fillId="7" borderId="28" xfId="0" applyFill="1" applyBorder="1" applyAlignment="1" applyProtection="1">
      <alignment horizontal="center"/>
      <protection locked="0"/>
    </xf>
    <xf numFmtId="43" fontId="0" fillId="7" borderId="33" xfId="1" applyFont="1" applyFill="1" applyBorder="1" applyAlignment="1" applyProtection="1">
      <alignment horizontal="center"/>
      <protection locked="0"/>
    </xf>
    <xf numFmtId="43" fontId="0" fillId="7" borderId="31" xfId="1" applyFont="1" applyFill="1" applyBorder="1" applyAlignment="1" applyProtection="1">
      <alignment horizontal="center"/>
      <protection locked="0"/>
    </xf>
    <xf numFmtId="43" fontId="0" fillId="7" borderId="34" xfId="1" applyFont="1" applyFill="1" applyBorder="1" applyAlignment="1" applyProtection="1">
      <alignment horizontal="center"/>
      <protection locked="0"/>
    </xf>
    <xf numFmtId="43" fontId="7" fillId="2" borderId="15" xfId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43" fontId="0" fillId="7" borderId="2" xfId="1" applyFont="1" applyFill="1" applyBorder="1" applyAlignment="1" applyProtection="1">
      <alignment horizontal="center"/>
      <protection locked="0"/>
    </xf>
    <xf numFmtId="43" fontId="0" fillId="7" borderId="29" xfId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10" fontId="8" fillId="2" borderId="15" xfId="3" applyNumberFormat="1" applyFont="1" applyFill="1" applyBorder="1"/>
    <xf numFmtId="0" fontId="0" fillId="7" borderId="3" xfId="0" applyFill="1" applyBorder="1" applyAlignment="1" applyProtection="1">
      <alignment horizontal="center"/>
    </xf>
    <xf numFmtId="0" fontId="0" fillId="7" borderId="28" xfId="0" applyFill="1" applyBorder="1" applyAlignment="1" applyProtection="1">
      <alignment horizontal="center"/>
    </xf>
    <xf numFmtId="43" fontId="0" fillId="7" borderId="2" xfId="1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7" borderId="42" xfId="0" applyFont="1" applyFill="1" applyBorder="1" applyAlignment="1" applyProtection="1">
      <alignment horizontal="center"/>
      <protection locked="0"/>
    </xf>
    <xf numFmtId="43" fontId="0" fillId="7" borderId="43" xfId="1" applyFont="1" applyFill="1" applyBorder="1" applyAlignment="1" applyProtection="1">
      <alignment horizontal="center"/>
    </xf>
    <xf numFmtId="43" fontId="0" fillId="2" borderId="41" xfId="1" applyFont="1" applyFill="1" applyBorder="1" applyAlignment="1">
      <alignment horizontal="center"/>
    </xf>
    <xf numFmtId="10" fontId="0" fillId="2" borderId="41" xfId="3" applyNumberFormat="1" applyFont="1" applyFill="1" applyBorder="1" applyAlignment="1">
      <alignment horizontal="center"/>
    </xf>
    <xf numFmtId="0" fontId="7" fillId="8" borderId="47" xfId="0" applyFont="1" applyFill="1" applyBorder="1" applyAlignment="1">
      <alignment horizontal="left"/>
    </xf>
    <xf numFmtId="10" fontId="7" fillId="8" borderId="48" xfId="1" applyNumberFormat="1" applyFont="1" applyFill="1" applyBorder="1" applyAlignment="1">
      <alignment horizontal="center"/>
    </xf>
    <xf numFmtId="0" fontId="7" fillId="8" borderId="49" xfId="0" applyFont="1" applyFill="1" applyBorder="1" applyAlignment="1">
      <alignment horizontal="center"/>
    </xf>
    <xf numFmtId="10" fontId="10" fillId="6" borderId="18" xfId="0" applyNumberFormat="1" applyFont="1" applyFill="1" applyBorder="1" applyAlignment="1">
      <alignment horizontal="right"/>
    </xf>
    <xf numFmtId="10" fontId="7" fillId="9" borderId="50" xfId="1" applyNumberFormat="1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3" fillId="5" borderId="17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44" fontId="7" fillId="7" borderId="38" xfId="2" applyFont="1" applyFill="1" applyBorder="1" applyAlignment="1" applyProtection="1">
      <alignment horizontal="center" vertical="center"/>
      <protection locked="0"/>
    </xf>
    <xf numFmtId="44" fontId="7" fillId="7" borderId="39" xfId="2" applyFont="1" applyFill="1" applyBorder="1" applyAlignment="1" applyProtection="1">
      <alignment horizontal="center" vertical="center"/>
      <protection locked="0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43" fontId="7" fillId="9" borderId="41" xfId="1" applyFont="1" applyFill="1" applyBorder="1" applyAlignment="1">
      <alignment horizontal="center"/>
    </xf>
    <xf numFmtId="0" fontId="5" fillId="10" borderId="44" xfId="0" applyFont="1" applyFill="1" applyBorder="1" applyAlignment="1">
      <alignment horizontal="center"/>
    </xf>
    <xf numFmtId="0" fontId="5" fillId="10" borderId="45" xfId="0" applyFont="1" applyFill="1" applyBorder="1" applyAlignment="1">
      <alignment horizontal="center"/>
    </xf>
    <xf numFmtId="0" fontId="5" fillId="10" borderId="46" xfId="0" applyFont="1" applyFill="1" applyBorder="1" applyAlignment="1">
      <alignment horizontal="center"/>
    </xf>
    <xf numFmtId="10" fontId="7" fillId="8" borderId="1" xfId="3" applyNumberFormat="1" applyFont="1" applyFill="1" applyBorder="1" applyAlignment="1">
      <alignment horizontal="center"/>
    </xf>
    <xf numFmtId="10" fontId="7" fillId="8" borderId="41" xfId="3" applyNumberFormat="1" applyFont="1" applyFill="1" applyBorder="1" applyAlignment="1">
      <alignment horizontal="center"/>
    </xf>
    <xf numFmtId="43" fontId="7" fillId="8" borderId="1" xfId="1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241789</xdr:colOff>
      <xdr:row>0</xdr:row>
      <xdr:rowOff>1</xdr:rowOff>
    </xdr:from>
    <xdr:to>
      <xdr:col>0</xdr:col>
      <xdr:colOff>2579077</xdr:colOff>
      <xdr:row>4</xdr:row>
      <xdr:rowOff>153380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789" y="1"/>
          <a:ext cx="2337288" cy="802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zoomScale="130" zoomScaleNormal="130" workbookViewId="0">
      <pane xSplit="1" ySplit="8" topLeftCell="B12" activePane="bottomRight" state="frozen"/>
      <selection pane="topRight" activeCell="B1" sqref="B1"/>
      <selection pane="bottomLeft" activeCell="A8" sqref="A8"/>
      <selection pane="bottomRight" activeCell="A16" sqref="A16"/>
    </sheetView>
  </sheetViews>
  <sheetFormatPr defaultRowHeight="15" x14ac:dyDescent="0.25"/>
  <cols>
    <col min="1" max="1" width="40.5703125" style="1" bestFit="1" customWidth="1"/>
    <col min="2" max="2" width="14.28515625" style="3" customWidth="1"/>
    <col min="3" max="3" width="7.7109375" style="3" customWidth="1"/>
    <col min="4" max="4" width="16.7109375" style="3" customWidth="1"/>
    <col min="5" max="5" width="16" style="3" bestFit="1" customWidth="1"/>
    <col min="6" max="6" width="17.42578125" style="3" customWidth="1"/>
    <col min="7" max="7" width="19.85546875" style="4" bestFit="1" customWidth="1"/>
    <col min="10" max="10" width="24.5703125" bestFit="1" customWidth="1"/>
    <col min="11" max="11" width="18.28515625" bestFit="1" customWidth="1"/>
  </cols>
  <sheetData>
    <row r="1" spans="1:7" x14ac:dyDescent="0.25">
      <c r="A1" s="84"/>
      <c r="B1" s="87" t="s">
        <v>74</v>
      </c>
      <c r="C1" s="88"/>
      <c r="D1" s="88"/>
      <c r="E1" s="88"/>
      <c r="F1" s="88"/>
      <c r="G1" s="89"/>
    </row>
    <row r="2" spans="1:7" x14ac:dyDescent="0.25">
      <c r="A2" s="85"/>
      <c r="B2" s="90"/>
      <c r="C2" s="90"/>
      <c r="D2" s="90"/>
      <c r="E2" s="90"/>
      <c r="F2" s="90"/>
      <c r="G2" s="91"/>
    </row>
    <row r="3" spans="1:7" x14ac:dyDescent="0.25">
      <c r="A3" s="85"/>
      <c r="B3" s="90"/>
      <c r="C3" s="90"/>
      <c r="D3" s="90"/>
      <c r="E3" s="90"/>
      <c r="F3" s="90"/>
      <c r="G3" s="91"/>
    </row>
    <row r="4" spans="1:7" ht="6" customHeight="1" thickBot="1" x14ac:dyDescent="0.3">
      <c r="A4" s="86"/>
      <c r="B4" s="92"/>
      <c r="C4" s="92"/>
      <c r="D4" s="92"/>
      <c r="E4" s="92"/>
      <c r="F4" s="92"/>
      <c r="G4" s="93"/>
    </row>
    <row r="5" spans="1:7" ht="16.5" thickTop="1" thickBot="1" x14ac:dyDescent="0.3">
      <c r="A5" s="37" t="s">
        <v>75</v>
      </c>
      <c r="B5" s="36">
        <f>variaveis</f>
        <v>0</v>
      </c>
      <c r="C5" s="76">
        <f>B5/FATM</f>
        <v>0</v>
      </c>
      <c r="D5" s="96" t="s">
        <v>60</v>
      </c>
      <c r="E5" s="97"/>
      <c r="F5" s="98"/>
      <c r="G5" s="94">
        <v>100000</v>
      </c>
    </row>
    <row r="6" spans="1:7" ht="15.75" thickBot="1" x14ac:dyDescent="0.3">
      <c r="A6" s="37" t="s">
        <v>109</v>
      </c>
      <c r="B6" s="36">
        <f>F115</f>
        <v>0</v>
      </c>
      <c r="C6" s="76">
        <f>B6/FATM</f>
        <v>0</v>
      </c>
      <c r="D6" s="99"/>
      <c r="E6" s="100"/>
      <c r="F6" s="101"/>
      <c r="G6" s="95"/>
    </row>
    <row r="7" spans="1:7" ht="27.75" customHeight="1" x14ac:dyDescent="0.25">
      <c r="A7" s="81" t="s">
        <v>84</v>
      </c>
      <c r="B7" s="82"/>
      <c r="C7" s="82"/>
      <c r="D7" s="82"/>
      <c r="E7" s="82"/>
      <c r="F7" s="82"/>
      <c r="G7" s="83"/>
    </row>
    <row r="8" spans="1:7" s="1" customFormat="1" x14ac:dyDescent="0.25">
      <c r="A8" s="6" t="s">
        <v>111</v>
      </c>
      <c r="B8" s="7" t="s">
        <v>0</v>
      </c>
      <c r="C8" s="9" t="s">
        <v>9</v>
      </c>
      <c r="D8" s="9" t="s">
        <v>13</v>
      </c>
      <c r="E8" s="9" t="s">
        <v>14</v>
      </c>
      <c r="F8" s="5" t="s">
        <v>1</v>
      </c>
      <c r="G8" s="8" t="s">
        <v>2</v>
      </c>
    </row>
    <row r="9" spans="1:7" s="1" customFormat="1" ht="18" thickBot="1" x14ac:dyDescent="0.35">
      <c r="A9" s="14" t="s">
        <v>7</v>
      </c>
      <c r="B9" s="41"/>
      <c r="C9" s="31"/>
      <c r="D9" s="31"/>
      <c r="E9" s="31"/>
      <c r="F9" s="31"/>
      <c r="G9" s="32"/>
    </row>
    <row r="10" spans="1:7" x14ac:dyDescent="0.25">
      <c r="A10" s="50" t="s">
        <v>28</v>
      </c>
      <c r="B10" s="54">
        <v>0</v>
      </c>
      <c r="C10" s="59" t="s">
        <v>10</v>
      </c>
      <c r="D10" s="28">
        <f t="shared" ref="D10:D91" si="0">B10*(IF(C10="F",1,0))</f>
        <v>0</v>
      </c>
      <c r="E10" s="28">
        <f>B10*(IF(C10="V",1,0))</f>
        <v>0</v>
      </c>
      <c r="F10" s="28">
        <f t="shared" ref="F10:F13" si="1">MES*12</f>
        <v>0</v>
      </c>
      <c r="G10" s="29">
        <f t="shared" ref="G10:G85" si="2">MES/FATM</f>
        <v>0</v>
      </c>
    </row>
    <row r="11" spans="1:7" x14ac:dyDescent="0.25">
      <c r="A11" s="50" t="s">
        <v>29</v>
      </c>
      <c r="B11" s="51"/>
      <c r="C11" s="59" t="s">
        <v>10</v>
      </c>
      <c r="D11" s="28">
        <f t="shared" si="0"/>
        <v>0</v>
      </c>
      <c r="E11" s="28">
        <f t="shared" ref="E11:E96" si="3">B11*(IF(C11="V",1,0))</f>
        <v>0</v>
      </c>
      <c r="F11" s="28">
        <f t="shared" si="1"/>
        <v>0</v>
      </c>
      <c r="G11" s="29">
        <f t="shared" si="2"/>
        <v>0</v>
      </c>
    </row>
    <row r="12" spans="1:7" ht="14.45" x14ac:dyDescent="0.3">
      <c r="A12" s="50" t="s">
        <v>30</v>
      </c>
      <c r="B12" s="51"/>
      <c r="C12" s="59" t="s">
        <v>10</v>
      </c>
      <c r="D12" s="28">
        <f t="shared" si="0"/>
        <v>0</v>
      </c>
      <c r="E12" s="28">
        <f t="shared" si="3"/>
        <v>0</v>
      </c>
      <c r="F12" s="28">
        <f t="shared" si="1"/>
        <v>0</v>
      </c>
      <c r="G12" s="29">
        <f t="shared" si="2"/>
        <v>0</v>
      </c>
    </row>
    <row r="13" spans="1:7" ht="14.45" x14ac:dyDescent="0.3">
      <c r="A13" s="50" t="s">
        <v>68</v>
      </c>
      <c r="B13" s="51"/>
      <c r="C13" s="59" t="s">
        <v>10</v>
      </c>
      <c r="D13" s="28">
        <f t="shared" ref="D13" si="4">B13*(IF(C13="F",1,0))</f>
        <v>0</v>
      </c>
      <c r="E13" s="28">
        <f t="shared" ref="E13" si="5">B13*(IF(C13="V",1,0))</f>
        <v>0</v>
      </c>
      <c r="F13" s="28">
        <f t="shared" si="1"/>
        <v>0</v>
      </c>
      <c r="G13" s="29">
        <f t="shared" si="2"/>
        <v>0</v>
      </c>
    </row>
    <row r="14" spans="1:7" ht="16.5" customHeight="1" x14ac:dyDescent="0.3">
      <c r="A14" s="50" t="s">
        <v>62</v>
      </c>
      <c r="B14" s="51"/>
      <c r="C14" s="59" t="s">
        <v>10</v>
      </c>
      <c r="D14" s="28">
        <f t="shared" si="0"/>
        <v>0</v>
      </c>
      <c r="E14" s="28">
        <f t="shared" si="3"/>
        <v>0</v>
      </c>
      <c r="F14" s="28">
        <f t="shared" ref="F14:F85" si="6">MES*12</f>
        <v>0</v>
      </c>
      <c r="G14" s="29">
        <f t="shared" si="2"/>
        <v>0</v>
      </c>
    </row>
    <row r="15" spans="1:7" ht="16.5" customHeight="1" x14ac:dyDescent="0.25">
      <c r="A15" s="50" t="s">
        <v>63</v>
      </c>
      <c r="B15" s="51"/>
      <c r="C15" s="59" t="s">
        <v>10</v>
      </c>
      <c r="D15" s="28">
        <f t="shared" ref="D15" si="7">B15*(IF(C15="F",1,0))</f>
        <v>0</v>
      </c>
      <c r="E15" s="28">
        <f t="shared" ref="E15" si="8">B15*(IF(C15="V",1,0))</f>
        <v>0</v>
      </c>
      <c r="F15" s="28">
        <f t="shared" si="6"/>
        <v>0</v>
      </c>
      <c r="G15" s="29">
        <f t="shared" si="2"/>
        <v>0</v>
      </c>
    </row>
    <row r="16" spans="1:7" ht="14.45" x14ac:dyDescent="0.3">
      <c r="A16" s="50" t="s">
        <v>31</v>
      </c>
      <c r="B16" s="51"/>
      <c r="C16" s="59" t="s">
        <v>10</v>
      </c>
      <c r="D16" s="28">
        <f t="shared" si="0"/>
        <v>0</v>
      </c>
      <c r="E16" s="28">
        <f t="shared" si="3"/>
        <v>0</v>
      </c>
      <c r="F16" s="28">
        <f t="shared" si="6"/>
        <v>0</v>
      </c>
      <c r="G16" s="29">
        <f t="shared" si="2"/>
        <v>0</v>
      </c>
    </row>
    <row r="17" spans="1:11" ht="16.5" customHeight="1" x14ac:dyDescent="0.3">
      <c r="A17" s="50" t="s">
        <v>64</v>
      </c>
      <c r="B17" s="51"/>
      <c r="C17" s="59" t="s">
        <v>10</v>
      </c>
      <c r="D17" s="28">
        <f t="shared" si="0"/>
        <v>0</v>
      </c>
      <c r="E17" s="28">
        <f t="shared" si="3"/>
        <v>0</v>
      </c>
      <c r="F17" s="28">
        <f t="shared" si="6"/>
        <v>0</v>
      </c>
      <c r="G17" s="29">
        <f t="shared" si="2"/>
        <v>0</v>
      </c>
    </row>
    <row r="18" spans="1:11" ht="16.5" customHeight="1" x14ac:dyDescent="0.3">
      <c r="A18" s="50" t="s">
        <v>55</v>
      </c>
      <c r="B18" s="51"/>
      <c r="C18" s="59" t="s">
        <v>10</v>
      </c>
      <c r="D18" s="28">
        <f t="shared" ref="D18" si="9">B18*(IF(C18="F",1,0))</f>
        <v>0</v>
      </c>
      <c r="E18" s="28">
        <f t="shared" ref="E18" si="10">B18*(IF(C18="V",1,0))</f>
        <v>0</v>
      </c>
      <c r="F18" s="28">
        <f t="shared" si="6"/>
        <v>0</v>
      </c>
      <c r="G18" s="29">
        <f t="shared" si="2"/>
        <v>0</v>
      </c>
    </row>
    <row r="19" spans="1:11" ht="16.5" customHeight="1" x14ac:dyDescent="0.25">
      <c r="A19" s="50" t="s">
        <v>56</v>
      </c>
      <c r="B19" s="51"/>
      <c r="C19" s="59" t="s">
        <v>10</v>
      </c>
      <c r="D19" s="28">
        <f t="shared" si="0"/>
        <v>0</v>
      </c>
      <c r="E19" s="28">
        <f t="shared" si="3"/>
        <v>0</v>
      </c>
      <c r="F19" s="28">
        <f t="shared" si="6"/>
        <v>0</v>
      </c>
      <c r="G19" s="29">
        <f t="shared" si="2"/>
        <v>0</v>
      </c>
    </row>
    <row r="20" spans="1:11" ht="16.5" customHeight="1" x14ac:dyDescent="0.3">
      <c r="A20" s="50" t="s">
        <v>57</v>
      </c>
      <c r="B20" s="51"/>
      <c r="C20" s="59" t="s">
        <v>10</v>
      </c>
      <c r="D20" s="28">
        <f t="shared" ref="D20" si="11">B20*(IF(C20="F",1,0))</f>
        <v>0</v>
      </c>
      <c r="E20" s="28">
        <f t="shared" ref="E20" si="12">B20*(IF(C20="V",1,0))</f>
        <v>0</v>
      </c>
      <c r="F20" s="28">
        <f t="shared" si="6"/>
        <v>0</v>
      </c>
      <c r="G20" s="29">
        <f t="shared" si="2"/>
        <v>0</v>
      </c>
    </row>
    <row r="21" spans="1:11" ht="16.5" customHeight="1" x14ac:dyDescent="0.3">
      <c r="A21" s="50" t="s">
        <v>65</v>
      </c>
      <c r="B21" s="51"/>
      <c r="C21" s="59" t="s">
        <v>10</v>
      </c>
      <c r="D21" s="28">
        <f t="shared" ref="D21:D22" si="13">B21*(IF(C21="F",1,0))</f>
        <v>0</v>
      </c>
      <c r="E21" s="28">
        <f t="shared" ref="E21:E22" si="14">B21*(IF(C21="V",1,0))</f>
        <v>0</v>
      </c>
      <c r="F21" s="28">
        <f t="shared" si="6"/>
        <v>0</v>
      </c>
      <c r="G21" s="29">
        <f t="shared" si="2"/>
        <v>0</v>
      </c>
    </row>
    <row r="22" spans="1:11" ht="16.5" customHeight="1" x14ac:dyDescent="0.3">
      <c r="A22" s="50" t="s">
        <v>66</v>
      </c>
      <c r="B22" s="51"/>
      <c r="C22" s="59" t="s">
        <v>10</v>
      </c>
      <c r="D22" s="28">
        <f t="shared" si="13"/>
        <v>0</v>
      </c>
      <c r="E22" s="28">
        <f t="shared" si="14"/>
        <v>0</v>
      </c>
      <c r="F22" s="28">
        <f t="shared" si="6"/>
        <v>0</v>
      </c>
      <c r="G22" s="29">
        <f t="shared" si="2"/>
        <v>0</v>
      </c>
      <c r="J22" s="11"/>
      <c r="K22" s="12"/>
    </row>
    <row r="23" spans="1:11" ht="16.5" customHeight="1" x14ac:dyDescent="0.3">
      <c r="A23" s="50" t="s">
        <v>58</v>
      </c>
      <c r="B23" s="51"/>
      <c r="C23" s="59" t="s">
        <v>10</v>
      </c>
      <c r="D23" s="28">
        <f t="shared" ref="D23" si="15">B23*(IF(C23="F",1,0))</f>
        <v>0</v>
      </c>
      <c r="E23" s="28">
        <f t="shared" ref="E23" si="16">B23*(IF(C23="V",1,0))</f>
        <v>0</v>
      </c>
      <c r="F23" s="28">
        <f t="shared" si="6"/>
        <v>0</v>
      </c>
      <c r="G23" s="29">
        <f t="shared" si="2"/>
        <v>0</v>
      </c>
    </row>
    <row r="24" spans="1:11" x14ac:dyDescent="0.25">
      <c r="A24" s="50" t="s">
        <v>32</v>
      </c>
      <c r="B24" s="51"/>
      <c r="C24" s="59" t="s">
        <v>10</v>
      </c>
      <c r="D24" s="28">
        <f t="shared" ref="D24:D43" si="17">B24*(IF(C24="F",1,0))</f>
        <v>0</v>
      </c>
      <c r="E24" s="28">
        <f t="shared" si="3"/>
        <v>0</v>
      </c>
      <c r="F24" s="28">
        <f t="shared" si="6"/>
        <v>0</v>
      </c>
      <c r="G24" s="29">
        <f t="shared" si="2"/>
        <v>0</v>
      </c>
    </row>
    <row r="25" spans="1:11" ht="16.5" customHeight="1" x14ac:dyDescent="0.3">
      <c r="A25" s="50" t="s">
        <v>33</v>
      </c>
      <c r="B25" s="51"/>
      <c r="C25" s="59" t="s">
        <v>10</v>
      </c>
      <c r="D25" s="28">
        <f t="shared" si="17"/>
        <v>0</v>
      </c>
      <c r="E25" s="28">
        <f t="shared" si="3"/>
        <v>0</v>
      </c>
      <c r="F25" s="28">
        <f t="shared" ref="F25:F46" si="18">MES*12</f>
        <v>0</v>
      </c>
      <c r="G25" s="29">
        <f t="shared" si="2"/>
        <v>0</v>
      </c>
      <c r="J25" s="11"/>
      <c r="K25" s="12"/>
    </row>
    <row r="26" spans="1:11" ht="16.5" customHeight="1" x14ac:dyDescent="0.3">
      <c r="A26" s="50" t="s">
        <v>45</v>
      </c>
      <c r="B26" s="51"/>
      <c r="C26" s="59" t="s">
        <v>10</v>
      </c>
      <c r="D26" s="28">
        <f t="shared" ref="D26" si="19">B26*(IF(C26="F",1,0))</f>
        <v>0</v>
      </c>
      <c r="E26" s="28">
        <f t="shared" ref="E26" si="20">B26*(IF(C26="V",1,0))</f>
        <v>0</v>
      </c>
      <c r="F26" s="28">
        <f t="shared" si="18"/>
        <v>0</v>
      </c>
      <c r="G26" s="29">
        <f t="shared" si="2"/>
        <v>0</v>
      </c>
      <c r="J26" s="11"/>
      <c r="K26" s="12"/>
    </row>
    <row r="27" spans="1:11" ht="16.5" customHeight="1" x14ac:dyDescent="0.3">
      <c r="A27" s="50" t="s">
        <v>69</v>
      </c>
      <c r="B27" s="51"/>
      <c r="C27" s="59" t="s">
        <v>11</v>
      </c>
      <c r="D27" s="28">
        <f t="shared" ref="D27" si="21">B27*(IF(C27="F",1,0))</f>
        <v>0</v>
      </c>
      <c r="E27" s="28">
        <f t="shared" ref="E27" si="22">B27*(IF(C27="V",1,0))</f>
        <v>0</v>
      </c>
      <c r="F27" s="28">
        <f t="shared" si="18"/>
        <v>0</v>
      </c>
      <c r="G27" s="29">
        <f t="shared" si="2"/>
        <v>0</v>
      </c>
      <c r="J27" s="11"/>
      <c r="K27" s="12"/>
    </row>
    <row r="28" spans="1:11" ht="14.45" x14ac:dyDescent="0.3">
      <c r="A28" s="50" t="s">
        <v>59</v>
      </c>
      <c r="B28" s="51"/>
      <c r="C28" s="59" t="s">
        <v>10</v>
      </c>
      <c r="D28" s="28">
        <f t="shared" si="17"/>
        <v>0</v>
      </c>
      <c r="E28" s="28">
        <f t="shared" si="3"/>
        <v>0</v>
      </c>
      <c r="F28" s="28">
        <f t="shared" si="18"/>
        <v>0</v>
      </c>
      <c r="G28" s="29">
        <f t="shared" si="2"/>
        <v>0</v>
      </c>
    </row>
    <row r="29" spans="1:11" x14ac:dyDescent="0.25">
      <c r="A29" s="50" t="s">
        <v>41</v>
      </c>
      <c r="B29" s="51"/>
      <c r="C29" s="59" t="s">
        <v>10</v>
      </c>
      <c r="D29" s="28">
        <f t="shared" si="17"/>
        <v>0</v>
      </c>
      <c r="E29" s="28">
        <f t="shared" si="3"/>
        <v>0</v>
      </c>
      <c r="F29" s="28">
        <f t="shared" si="18"/>
        <v>0</v>
      </c>
      <c r="G29" s="29">
        <f t="shared" si="2"/>
        <v>0</v>
      </c>
    </row>
    <row r="30" spans="1:11" ht="14.45" x14ac:dyDescent="0.3">
      <c r="A30" s="50" t="s">
        <v>67</v>
      </c>
      <c r="B30" s="51"/>
      <c r="C30" s="59" t="s">
        <v>10</v>
      </c>
      <c r="D30" s="28">
        <f t="shared" ref="D30" si="23">B30*(IF(C30="F",1,0))</f>
        <v>0</v>
      </c>
      <c r="E30" s="28">
        <f t="shared" ref="E30" si="24">B30*(IF(C30="V",1,0))</f>
        <v>0</v>
      </c>
      <c r="F30" s="49">
        <f t="shared" si="18"/>
        <v>0</v>
      </c>
      <c r="G30" s="29">
        <f t="shared" si="2"/>
        <v>0</v>
      </c>
    </row>
    <row r="31" spans="1:11" x14ac:dyDescent="0.25">
      <c r="A31" s="50" t="s">
        <v>34</v>
      </c>
      <c r="B31" s="51"/>
      <c r="C31" s="59" t="s">
        <v>10</v>
      </c>
      <c r="D31" s="28">
        <f t="shared" si="17"/>
        <v>0</v>
      </c>
      <c r="E31" s="28">
        <f t="shared" si="3"/>
        <v>0</v>
      </c>
      <c r="F31" s="28">
        <f t="shared" si="18"/>
        <v>0</v>
      </c>
      <c r="G31" s="29">
        <f t="shared" si="2"/>
        <v>0</v>
      </c>
    </row>
    <row r="32" spans="1:11" x14ac:dyDescent="0.25">
      <c r="A32" s="50" t="s">
        <v>35</v>
      </c>
      <c r="B32" s="51"/>
      <c r="C32" s="59" t="s">
        <v>10</v>
      </c>
      <c r="D32" s="28">
        <f t="shared" ref="D32" si="25">B32*(IF(C32="F",1,0))</f>
        <v>0</v>
      </c>
      <c r="E32" s="28">
        <f t="shared" ref="E32" si="26">B32*(IF(C32="V",1,0))</f>
        <v>0</v>
      </c>
      <c r="F32" s="28">
        <f t="shared" si="18"/>
        <v>0</v>
      </c>
      <c r="G32" s="29">
        <f t="shared" si="2"/>
        <v>0</v>
      </c>
    </row>
    <row r="33" spans="1:11" x14ac:dyDescent="0.25">
      <c r="A33" s="50" t="s">
        <v>36</v>
      </c>
      <c r="B33" s="51"/>
      <c r="C33" s="59" t="s">
        <v>10</v>
      </c>
      <c r="D33" s="28">
        <f t="shared" si="17"/>
        <v>0</v>
      </c>
      <c r="E33" s="28">
        <f t="shared" si="3"/>
        <v>0</v>
      </c>
      <c r="F33" s="28">
        <f t="shared" si="18"/>
        <v>0</v>
      </c>
      <c r="G33" s="29">
        <f t="shared" si="2"/>
        <v>0</v>
      </c>
    </row>
    <row r="34" spans="1:11" ht="14.45" x14ac:dyDescent="0.3">
      <c r="A34" s="50" t="s">
        <v>37</v>
      </c>
      <c r="B34" s="51"/>
      <c r="C34" s="59" t="s">
        <v>10</v>
      </c>
      <c r="D34" s="28">
        <f t="shared" si="17"/>
        <v>0</v>
      </c>
      <c r="E34" s="28">
        <f t="shared" si="3"/>
        <v>0</v>
      </c>
      <c r="F34" s="28">
        <f t="shared" si="18"/>
        <v>0</v>
      </c>
      <c r="G34" s="29">
        <f t="shared" si="2"/>
        <v>0</v>
      </c>
    </row>
    <row r="35" spans="1:11" ht="14.45" x14ac:dyDescent="0.3">
      <c r="A35" s="50" t="s">
        <v>42</v>
      </c>
      <c r="B35" s="51"/>
      <c r="C35" s="59" t="s">
        <v>10</v>
      </c>
      <c r="D35" s="28">
        <f t="shared" ref="D35" si="27">B35*(IF(C35="F",1,0))</f>
        <v>0</v>
      </c>
      <c r="E35" s="28">
        <f t="shared" ref="E35" si="28">B35*(IF(C35="V",1,0))</f>
        <v>0</v>
      </c>
      <c r="F35" s="28">
        <f t="shared" si="18"/>
        <v>0</v>
      </c>
      <c r="G35" s="29">
        <f t="shared" si="2"/>
        <v>0</v>
      </c>
    </row>
    <row r="36" spans="1:11" ht="14.45" x14ac:dyDescent="0.3">
      <c r="A36" s="50" t="s">
        <v>38</v>
      </c>
      <c r="B36" s="51"/>
      <c r="C36" s="59" t="s">
        <v>10</v>
      </c>
      <c r="D36" s="28">
        <f t="shared" si="17"/>
        <v>0</v>
      </c>
      <c r="E36" s="28">
        <f t="shared" ref="E36" si="29">B36*(IF(C36="V",1,0))</f>
        <v>0</v>
      </c>
      <c r="F36" s="28">
        <f t="shared" si="18"/>
        <v>0</v>
      </c>
      <c r="G36" s="29">
        <f t="shared" si="2"/>
        <v>0</v>
      </c>
    </row>
    <row r="37" spans="1:11" ht="14.45" x14ac:dyDescent="0.3">
      <c r="A37" s="50" t="s">
        <v>17</v>
      </c>
      <c r="B37" s="51"/>
      <c r="C37" s="59" t="s">
        <v>11</v>
      </c>
      <c r="D37" s="28">
        <f t="shared" ref="D37:D38" si="30">B37*(IF(C37="F",1,0))</f>
        <v>0</v>
      </c>
      <c r="E37" s="28">
        <f>B37*(IF(C37="V",1,0))</f>
        <v>0</v>
      </c>
      <c r="F37" s="28">
        <f t="shared" si="18"/>
        <v>0</v>
      </c>
      <c r="G37" s="29">
        <f t="shared" si="2"/>
        <v>0</v>
      </c>
    </row>
    <row r="38" spans="1:11" x14ac:dyDescent="0.25">
      <c r="A38" s="50" t="s">
        <v>18</v>
      </c>
      <c r="B38" s="51"/>
      <c r="C38" s="59" t="s">
        <v>11</v>
      </c>
      <c r="D38" s="28">
        <f t="shared" si="30"/>
        <v>0</v>
      </c>
      <c r="E38" s="28">
        <f>B38*(IF(C38="V",1,0))</f>
        <v>0</v>
      </c>
      <c r="F38" s="28">
        <f t="shared" si="18"/>
        <v>0</v>
      </c>
      <c r="G38" s="29">
        <f t="shared" si="2"/>
        <v>0</v>
      </c>
    </row>
    <row r="39" spans="1:11" ht="14.45" x14ac:dyDescent="0.3">
      <c r="A39" s="50" t="s">
        <v>19</v>
      </c>
      <c r="B39" s="51"/>
      <c r="C39" s="59" t="s">
        <v>11</v>
      </c>
      <c r="D39" s="28">
        <f t="shared" ref="D39" si="31">B39*(IF(C39="F",1,0))</f>
        <v>0</v>
      </c>
      <c r="E39" s="28">
        <f>B39*(IF(C39="V",1,0))</f>
        <v>0</v>
      </c>
      <c r="F39" s="28">
        <f t="shared" si="18"/>
        <v>0</v>
      </c>
      <c r="G39" s="29">
        <f t="shared" si="2"/>
        <v>0</v>
      </c>
    </row>
    <row r="40" spans="1:11" x14ac:dyDescent="0.25">
      <c r="A40" s="50" t="s">
        <v>20</v>
      </c>
      <c r="B40" s="51"/>
      <c r="C40" s="59" t="s">
        <v>11</v>
      </c>
      <c r="D40" s="28">
        <f>B40*(IF(C40="F",1,0))</f>
        <v>0</v>
      </c>
      <c r="E40" s="28">
        <f>B40*(IF(C40="V",1,0))</f>
        <v>0</v>
      </c>
      <c r="F40" s="28">
        <f t="shared" si="18"/>
        <v>0</v>
      </c>
      <c r="G40" s="29">
        <f t="shared" si="2"/>
        <v>0</v>
      </c>
    </row>
    <row r="41" spans="1:11" ht="18" customHeight="1" x14ac:dyDescent="0.25">
      <c r="A41" s="50" t="s">
        <v>15</v>
      </c>
      <c r="B41" s="51"/>
      <c r="C41" s="59" t="s">
        <v>11</v>
      </c>
      <c r="D41" s="28">
        <f t="shared" si="17"/>
        <v>0</v>
      </c>
      <c r="E41" s="28">
        <f>B41*(IF(C41="V",1,0))</f>
        <v>0</v>
      </c>
      <c r="F41" s="28">
        <f t="shared" si="18"/>
        <v>0</v>
      </c>
      <c r="G41" s="29">
        <f t="shared" si="2"/>
        <v>0</v>
      </c>
    </row>
    <row r="42" spans="1:11" x14ac:dyDescent="0.25">
      <c r="A42" s="50" t="s">
        <v>104</v>
      </c>
      <c r="B42" s="51"/>
      <c r="C42" s="59" t="s">
        <v>10</v>
      </c>
      <c r="D42" s="28">
        <f t="shared" si="17"/>
        <v>0</v>
      </c>
      <c r="E42" s="28">
        <f t="shared" si="3"/>
        <v>0</v>
      </c>
      <c r="F42" s="28">
        <f t="shared" si="18"/>
        <v>0</v>
      </c>
      <c r="G42" s="29">
        <f t="shared" si="2"/>
        <v>0</v>
      </c>
    </row>
    <row r="43" spans="1:11" ht="16.5" customHeight="1" x14ac:dyDescent="0.3">
      <c r="A43" s="50" t="s">
        <v>105</v>
      </c>
      <c r="B43" s="51"/>
      <c r="C43" s="59" t="s">
        <v>10</v>
      </c>
      <c r="D43" s="28">
        <f t="shared" si="17"/>
        <v>0</v>
      </c>
      <c r="E43" s="28">
        <f>B43*(IF(C43="V",1,0))</f>
        <v>0</v>
      </c>
      <c r="F43" s="28">
        <f t="shared" si="6"/>
        <v>0</v>
      </c>
      <c r="G43" s="29">
        <f t="shared" si="2"/>
        <v>0</v>
      </c>
      <c r="J43" s="11"/>
      <c r="K43" s="13"/>
    </row>
    <row r="44" spans="1:11" x14ac:dyDescent="0.25">
      <c r="A44" s="50" t="s">
        <v>106</v>
      </c>
      <c r="B44" s="51"/>
      <c r="C44" s="59" t="s">
        <v>11</v>
      </c>
      <c r="D44" s="28">
        <f t="shared" ref="D44:D47" si="32">B44*(IF(C44="F",1,0))</f>
        <v>0</v>
      </c>
      <c r="E44" s="28">
        <f t="shared" ref="E44" si="33">B44*(IF(C44="V",1,0))</f>
        <v>0</v>
      </c>
      <c r="F44" s="28">
        <f t="shared" si="18"/>
        <v>0</v>
      </c>
      <c r="G44" s="29">
        <f t="shared" si="2"/>
        <v>0</v>
      </c>
    </row>
    <row r="45" spans="1:11" x14ac:dyDescent="0.25">
      <c r="A45" s="50"/>
      <c r="B45" s="51">
        <v>0</v>
      </c>
      <c r="C45" s="59" t="s">
        <v>10</v>
      </c>
      <c r="D45" s="28">
        <f t="shared" ref="D45" si="34">B45*(IF(C45="F",1,0))</f>
        <v>0</v>
      </c>
      <c r="E45" s="28">
        <f t="shared" ref="E45" si="35">B45*(IF(C45="V",1,0))</f>
        <v>0</v>
      </c>
      <c r="F45" s="28">
        <f t="shared" si="18"/>
        <v>0</v>
      </c>
      <c r="G45" s="29">
        <f t="shared" si="2"/>
        <v>0</v>
      </c>
    </row>
    <row r="46" spans="1:11" x14ac:dyDescent="0.25">
      <c r="A46" s="50"/>
      <c r="B46" s="51">
        <v>0</v>
      </c>
      <c r="C46" s="59" t="s">
        <v>10</v>
      </c>
      <c r="D46" s="28">
        <f t="shared" ref="D46" si="36">B46*(IF(C46="F",1,0))</f>
        <v>0</v>
      </c>
      <c r="E46" s="28">
        <f t="shared" ref="E46" si="37">B46*(IF(C46="V",1,0))</f>
        <v>0</v>
      </c>
      <c r="F46" s="28">
        <f t="shared" si="18"/>
        <v>0</v>
      </c>
      <c r="G46" s="29">
        <f t="shared" si="2"/>
        <v>0</v>
      </c>
    </row>
    <row r="47" spans="1:11" ht="16.5" customHeight="1" thickBot="1" x14ac:dyDescent="0.35">
      <c r="A47" s="52"/>
      <c r="B47" s="53">
        <v>0</v>
      </c>
      <c r="C47" s="60" t="s">
        <v>10</v>
      </c>
      <c r="D47" s="30">
        <f t="shared" si="32"/>
        <v>0</v>
      </c>
      <c r="E47" s="30">
        <f>B47*(IF(C47="V",1,0))</f>
        <v>0</v>
      </c>
      <c r="F47" s="30">
        <f t="shared" si="6"/>
        <v>0</v>
      </c>
      <c r="G47" s="38">
        <f t="shared" si="2"/>
        <v>0</v>
      </c>
      <c r="J47" s="11"/>
      <c r="K47" s="13"/>
    </row>
    <row r="48" spans="1:11" ht="15.75" thickBot="1" x14ac:dyDescent="0.3">
      <c r="A48" s="61" t="s">
        <v>76</v>
      </c>
      <c r="B48" s="40">
        <f>D48</f>
        <v>0</v>
      </c>
      <c r="C48" s="24"/>
      <c r="D48" s="40">
        <f>SUM(D10:D47)</f>
        <v>0</v>
      </c>
      <c r="E48" s="24"/>
      <c r="F48" s="40">
        <f>D48*12</f>
        <v>0</v>
      </c>
      <c r="G48" s="39">
        <f>D48/FATM</f>
        <v>0</v>
      </c>
    </row>
    <row r="49" spans="1:16" ht="15.75" thickBot="1" x14ac:dyDescent="0.3">
      <c r="A49" s="61" t="s">
        <v>77</v>
      </c>
      <c r="B49" s="40">
        <f>E49</f>
        <v>0</v>
      </c>
      <c r="C49" s="24"/>
      <c r="D49" s="40"/>
      <c r="E49" s="24">
        <f>SUM(E10:E47)</f>
        <v>0</v>
      </c>
      <c r="F49" s="40">
        <f>E49*12</f>
        <v>0</v>
      </c>
      <c r="G49" s="39">
        <f>E49/FATM</f>
        <v>0</v>
      </c>
    </row>
    <row r="50" spans="1:16" ht="15.75" thickBot="1" x14ac:dyDescent="0.3">
      <c r="A50" s="61" t="s">
        <v>100</v>
      </c>
      <c r="B50" s="40">
        <f>B49+B48</f>
        <v>0</v>
      </c>
      <c r="C50" s="24"/>
      <c r="D50" s="40">
        <f>D48</f>
        <v>0</v>
      </c>
      <c r="E50" s="24">
        <f>E49</f>
        <v>0</v>
      </c>
      <c r="F50" s="40">
        <f>F49+F48</f>
        <v>0</v>
      </c>
      <c r="G50" s="39">
        <f>G49+G48</f>
        <v>0</v>
      </c>
    </row>
    <row r="51" spans="1:16" ht="18.75" thickBot="1" x14ac:dyDescent="0.3">
      <c r="A51" s="15" t="s">
        <v>8</v>
      </c>
      <c r="B51" s="33"/>
      <c r="C51" s="33"/>
      <c r="D51" s="33"/>
      <c r="E51" s="34"/>
      <c r="F51" s="33"/>
      <c r="G51" s="35"/>
    </row>
    <row r="52" spans="1:16" x14ac:dyDescent="0.25">
      <c r="A52" s="50" t="s">
        <v>50</v>
      </c>
      <c r="B52" s="54"/>
      <c r="C52" s="59" t="s">
        <v>10</v>
      </c>
      <c r="D52" s="28">
        <f>B52*(IF(C52="F",1,0))</f>
        <v>0</v>
      </c>
      <c r="E52" s="28">
        <f t="shared" si="3"/>
        <v>0</v>
      </c>
      <c r="F52" s="28">
        <f>MES*12</f>
        <v>0</v>
      </c>
      <c r="G52" s="29">
        <f t="shared" si="2"/>
        <v>0</v>
      </c>
    </row>
    <row r="53" spans="1:16" x14ac:dyDescent="0.25">
      <c r="A53" s="50" t="s">
        <v>27</v>
      </c>
      <c r="B53" s="51"/>
      <c r="C53" s="59" t="s">
        <v>10</v>
      </c>
      <c r="D53" s="28">
        <f>B53*(IF(C53="F",1,0))</f>
        <v>0</v>
      </c>
      <c r="E53" s="28">
        <f>B53*(IF(C53="V",1,0))</f>
        <v>0</v>
      </c>
      <c r="F53" s="28">
        <f t="shared" si="6"/>
        <v>0</v>
      </c>
      <c r="G53" s="29">
        <f t="shared" si="2"/>
        <v>0</v>
      </c>
    </row>
    <row r="54" spans="1:16" x14ac:dyDescent="0.25">
      <c r="A54" s="50" t="s">
        <v>21</v>
      </c>
      <c r="B54" s="51"/>
      <c r="C54" s="59" t="s">
        <v>10</v>
      </c>
      <c r="D54" s="28">
        <f>B54*(IF(C54="F",1,0))</f>
        <v>0</v>
      </c>
      <c r="E54" s="28">
        <f t="shared" si="3"/>
        <v>0</v>
      </c>
      <c r="F54" s="28">
        <f>MES*12</f>
        <v>0</v>
      </c>
      <c r="G54" s="29">
        <f t="shared" si="2"/>
        <v>0</v>
      </c>
    </row>
    <row r="55" spans="1:16" x14ac:dyDescent="0.25">
      <c r="A55" s="50" t="s">
        <v>22</v>
      </c>
      <c r="B55" s="51"/>
      <c r="C55" s="59" t="s">
        <v>10</v>
      </c>
      <c r="D55" s="28">
        <f>B55*(IF(C55="F",1,0))</f>
        <v>0</v>
      </c>
      <c r="E55" s="28">
        <f t="shared" si="3"/>
        <v>0</v>
      </c>
      <c r="F55" s="28">
        <f>MES*12</f>
        <v>0</v>
      </c>
      <c r="G55" s="29">
        <f t="shared" si="2"/>
        <v>0</v>
      </c>
    </row>
    <row r="56" spans="1:16" x14ac:dyDescent="0.25">
      <c r="A56" s="50" t="s">
        <v>16</v>
      </c>
      <c r="B56" s="51"/>
      <c r="C56" s="59" t="s">
        <v>10</v>
      </c>
      <c r="D56" s="28">
        <f>B56*(IF(C56="F",1,0))</f>
        <v>0</v>
      </c>
      <c r="E56" s="28">
        <f t="shared" si="3"/>
        <v>0</v>
      </c>
      <c r="F56" s="28">
        <f>MES*12</f>
        <v>0</v>
      </c>
      <c r="G56" s="29">
        <f t="shared" si="2"/>
        <v>0</v>
      </c>
    </row>
    <row r="57" spans="1:16" x14ac:dyDescent="0.25">
      <c r="A57" s="50" t="s">
        <v>3</v>
      </c>
      <c r="B57" s="51"/>
      <c r="C57" s="59" t="s">
        <v>10</v>
      </c>
      <c r="D57" s="28">
        <f t="shared" si="0"/>
        <v>0</v>
      </c>
      <c r="E57" s="28">
        <f t="shared" si="3"/>
        <v>0</v>
      </c>
      <c r="F57" s="28">
        <f t="shared" si="6"/>
        <v>0</v>
      </c>
      <c r="G57" s="29">
        <f t="shared" si="2"/>
        <v>0</v>
      </c>
    </row>
    <row r="58" spans="1:16" x14ac:dyDescent="0.25">
      <c r="A58" s="50" t="s">
        <v>46</v>
      </c>
      <c r="B58" s="51"/>
      <c r="C58" s="59" t="s">
        <v>10</v>
      </c>
      <c r="D58" s="28">
        <f t="shared" si="0"/>
        <v>0</v>
      </c>
      <c r="E58" s="28">
        <f t="shared" si="3"/>
        <v>0</v>
      </c>
      <c r="F58" s="28">
        <f t="shared" si="6"/>
        <v>0</v>
      </c>
      <c r="G58" s="29">
        <f t="shared" si="2"/>
        <v>0</v>
      </c>
      <c r="P58" s="2"/>
    </row>
    <row r="59" spans="1:16" x14ac:dyDescent="0.25">
      <c r="A59" s="50" t="s">
        <v>47</v>
      </c>
      <c r="B59" s="51"/>
      <c r="C59" s="59" t="s">
        <v>10</v>
      </c>
      <c r="D59" s="28">
        <f t="shared" ref="D59" si="38">B59*(IF(C59="F",1,0))</f>
        <v>0</v>
      </c>
      <c r="E59" s="28">
        <f t="shared" ref="E59" si="39">B59*(IF(C59="V",1,0))</f>
        <v>0</v>
      </c>
      <c r="F59" s="28">
        <f t="shared" si="6"/>
        <v>0</v>
      </c>
      <c r="G59" s="29">
        <f t="shared" si="2"/>
        <v>0</v>
      </c>
      <c r="P59" s="2"/>
    </row>
    <row r="60" spans="1:16" x14ac:dyDescent="0.25">
      <c r="A60" s="50" t="s">
        <v>48</v>
      </c>
      <c r="B60" s="51"/>
      <c r="C60" s="59" t="s">
        <v>10</v>
      </c>
      <c r="D60" s="28">
        <f t="shared" ref="D60" si="40">B60*(IF(C60="F",1,0))</f>
        <v>0</v>
      </c>
      <c r="E60" s="28">
        <f t="shared" ref="E60" si="41">B60*(IF(C60="V",1,0))</f>
        <v>0</v>
      </c>
      <c r="F60" s="28">
        <f t="shared" si="6"/>
        <v>0</v>
      </c>
      <c r="G60" s="29">
        <f t="shared" si="2"/>
        <v>0</v>
      </c>
      <c r="P60" s="2"/>
    </row>
    <row r="61" spans="1:16" x14ac:dyDescent="0.25">
      <c r="A61" s="50" t="s">
        <v>49</v>
      </c>
      <c r="B61" s="51"/>
      <c r="C61" s="59" t="s">
        <v>10</v>
      </c>
      <c r="D61" s="28">
        <f t="shared" ref="D61" si="42">B61*(IF(C61="F",1,0))</f>
        <v>0</v>
      </c>
      <c r="E61" s="28">
        <f t="shared" ref="E61" si="43">B61*(IF(C61="V",1,0))</f>
        <v>0</v>
      </c>
      <c r="F61" s="28">
        <f t="shared" si="6"/>
        <v>0</v>
      </c>
      <c r="G61" s="29">
        <f t="shared" si="2"/>
        <v>0</v>
      </c>
      <c r="P61" s="2"/>
    </row>
    <row r="62" spans="1:16" x14ac:dyDescent="0.25">
      <c r="A62" s="50" t="s">
        <v>43</v>
      </c>
      <c r="B62" s="51"/>
      <c r="C62" s="59" t="s">
        <v>10</v>
      </c>
      <c r="D62" s="28">
        <f t="shared" ref="D62" si="44">B62*(IF(C62="F",1,0))</f>
        <v>0</v>
      </c>
      <c r="E62" s="28">
        <f t="shared" ref="E62" si="45">B62*(IF(C62="V",1,0))</f>
        <v>0</v>
      </c>
      <c r="F62" s="28">
        <f t="shared" si="6"/>
        <v>0</v>
      </c>
      <c r="G62" s="29">
        <f t="shared" si="2"/>
        <v>0</v>
      </c>
    </row>
    <row r="63" spans="1:16" x14ac:dyDescent="0.25">
      <c r="A63" s="50" t="s">
        <v>44</v>
      </c>
      <c r="B63" s="51"/>
      <c r="C63" s="59" t="s">
        <v>10</v>
      </c>
      <c r="D63" s="28">
        <f t="shared" ref="D63" si="46">B63*(IF(C63="F",1,0))</f>
        <v>0</v>
      </c>
      <c r="E63" s="28">
        <f t="shared" ref="E63" si="47">B63*(IF(C63="V",1,0))</f>
        <v>0</v>
      </c>
      <c r="F63" s="28">
        <f t="shared" si="6"/>
        <v>0</v>
      </c>
      <c r="G63" s="29">
        <f t="shared" si="2"/>
        <v>0</v>
      </c>
    </row>
    <row r="64" spans="1:16" x14ac:dyDescent="0.25">
      <c r="A64" s="50" t="s">
        <v>23</v>
      </c>
      <c r="B64" s="51"/>
      <c r="C64" s="59" t="s">
        <v>10</v>
      </c>
      <c r="D64" s="28">
        <f t="shared" si="0"/>
        <v>0</v>
      </c>
      <c r="E64" s="28">
        <f t="shared" si="3"/>
        <v>0</v>
      </c>
      <c r="F64" s="28">
        <f t="shared" si="6"/>
        <v>0</v>
      </c>
      <c r="G64" s="29">
        <f t="shared" si="2"/>
        <v>0</v>
      </c>
    </row>
    <row r="65" spans="1:7" x14ac:dyDescent="0.25">
      <c r="A65" s="50" t="s">
        <v>24</v>
      </c>
      <c r="B65" s="51"/>
      <c r="C65" s="59" t="s">
        <v>10</v>
      </c>
      <c r="D65" s="28">
        <f t="shared" si="0"/>
        <v>0</v>
      </c>
      <c r="E65" s="28">
        <f t="shared" si="3"/>
        <v>0</v>
      </c>
      <c r="F65" s="28">
        <f t="shared" si="6"/>
        <v>0</v>
      </c>
      <c r="G65" s="29">
        <f t="shared" si="2"/>
        <v>0</v>
      </c>
    </row>
    <row r="66" spans="1:7" x14ac:dyDescent="0.25">
      <c r="A66" s="50" t="s">
        <v>25</v>
      </c>
      <c r="B66" s="51"/>
      <c r="C66" s="59" t="s">
        <v>10</v>
      </c>
      <c r="D66" s="28">
        <f t="shared" si="0"/>
        <v>0</v>
      </c>
      <c r="E66" s="28">
        <f t="shared" si="3"/>
        <v>0</v>
      </c>
      <c r="F66" s="28">
        <f t="shared" si="6"/>
        <v>0</v>
      </c>
      <c r="G66" s="29">
        <f t="shared" si="2"/>
        <v>0</v>
      </c>
    </row>
    <row r="67" spans="1:7" x14ac:dyDescent="0.25">
      <c r="A67" s="50" t="s">
        <v>26</v>
      </c>
      <c r="B67" s="51"/>
      <c r="C67" s="59" t="s">
        <v>10</v>
      </c>
      <c r="D67" s="28">
        <f t="shared" si="0"/>
        <v>0</v>
      </c>
      <c r="E67" s="28">
        <f t="shared" si="3"/>
        <v>0</v>
      </c>
      <c r="F67" s="28">
        <f t="shared" si="6"/>
        <v>0</v>
      </c>
      <c r="G67" s="29">
        <f t="shared" si="2"/>
        <v>0</v>
      </c>
    </row>
    <row r="68" spans="1:7" x14ac:dyDescent="0.25">
      <c r="A68" s="50" t="s">
        <v>12</v>
      </c>
      <c r="B68" s="51"/>
      <c r="C68" s="59" t="s">
        <v>10</v>
      </c>
      <c r="D68" s="28">
        <f t="shared" ref="D68" si="48">B68*(IF(C68="F",1,0))</f>
        <v>0</v>
      </c>
      <c r="E68" s="28">
        <f t="shared" ref="E68" si="49">B68*(IF(C68="V",1,0))</f>
        <v>0</v>
      </c>
      <c r="F68" s="28">
        <f t="shared" si="6"/>
        <v>0</v>
      </c>
      <c r="G68" s="29">
        <f t="shared" si="2"/>
        <v>0</v>
      </c>
    </row>
    <row r="69" spans="1:7" x14ac:dyDescent="0.25">
      <c r="A69" s="52" t="s">
        <v>73</v>
      </c>
      <c r="B69" s="51"/>
      <c r="C69" s="59" t="s">
        <v>10</v>
      </c>
      <c r="D69" s="28">
        <f t="shared" ref="D69" si="50">B69*(IF(C69="F",1,0))</f>
        <v>0</v>
      </c>
      <c r="E69" s="28">
        <f t="shared" ref="E69" si="51">B69*(IF(C69="V",1,0))</f>
        <v>0</v>
      </c>
      <c r="F69" s="28">
        <f t="shared" si="6"/>
        <v>0</v>
      </c>
      <c r="G69" s="29">
        <f t="shared" si="2"/>
        <v>0</v>
      </c>
    </row>
    <row r="70" spans="1:7" ht="15.75" thickBot="1" x14ac:dyDescent="0.3">
      <c r="A70" s="52"/>
      <c r="B70" s="55">
        <v>0</v>
      </c>
      <c r="C70" s="60" t="s">
        <v>10</v>
      </c>
      <c r="D70" s="30">
        <f t="shared" si="0"/>
        <v>0</v>
      </c>
      <c r="E70" s="30">
        <f t="shared" si="3"/>
        <v>0</v>
      </c>
      <c r="F70" s="30">
        <f t="shared" si="6"/>
        <v>0</v>
      </c>
      <c r="G70" s="38">
        <f t="shared" si="2"/>
        <v>0</v>
      </c>
    </row>
    <row r="71" spans="1:7" ht="15.75" thickBot="1" x14ac:dyDescent="0.3">
      <c r="A71" s="68" t="s">
        <v>78</v>
      </c>
      <c r="B71" s="56">
        <f>D71</f>
        <v>0</v>
      </c>
      <c r="C71" s="24"/>
      <c r="D71" s="40">
        <f>SUM(D52:D70)</f>
        <v>0</v>
      </c>
      <c r="E71" s="24"/>
      <c r="F71" s="40">
        <f>D71*12</f>
        <v>0</v>
      </c>
      <c r="G71" s="39">
        <f>D71/FATM</f>
        <v>0</v>
      </c>
    </row>
    <row r="72" spans="1:7" ht="15.75" thickBot="1" x14ac:dyDescent="0.3">
      <c r="A72" s="68" t="s">
        <v>79</v>
      </c>
      <c r="B72" s="56">
        <f>E72</f>
        <v>0</v>
      </c>
      <c r="C72" s="24"/>
      <c r="D72" s="40"/>
      <c r="E72" s="24">
        <f>SUM(E52:E70)</f>
        <v>0</v>
      </c>
      <c r="F72" s="40">
        <f>E72*12</f>
        <v>0</v>
      </c>
      <c r="G72" s="39">
        <f>E72/FATM</f>
        <v>0</v>
      </c>
    </row>
    <row r="73" spans="1:7" ht="15.75" thickBot="1" x14ac:dyDescent="0.3">
      <c r="A73" s="68" t="s">
        <v>99</v>
      </c>
      <c r="B73" s="56">
        <f>B72+B71</f>
        <v>0</v>
      </c>
      <c r="C73" s="24"/>
      <c r="D73" s="40">
        <f>D71</f>
        <v>0</v>
      </c>
      <c r="E73" s="24">
        <f>E72</f>
        <v>0</v>
      </c>
      <c r="F73" s="40">
        <f>F72+F71</f>
        <v>0</v>
      </c>
      <c r="G73" s="39">
        <f>G72+G71</f>
        <v>0</v>
      </c>
    </row>
    <row r="74" spans="1:7" ht="18" x14ac:dyDescent="0.25">
      <c r="A74" s="15" t="s">
        <v>107</v>
      </c>
      <c r="B74" s="33"/>
      <c r="C74" s="33"/>
      <c r="D74" s="33"/>
      <c r="E74" s="34"/>
      <c r="F74" s="33"/>
      <c r="G74" s="35"/>
    </row>
    <row r="75" spans="1:7" ht="15.75" thickBot="1" x14ac:dyDescent="0.3">
      <c r="A75" s="69" t="s">
        <v>107</v>
      </c>
      <c r="B75" s="53"/>
      <c r="C75" s="70" t="s">
        <v>11</v>
      </c>
      <c r="D75" s="71">
        <f t="shared" ref="D75" si="52">B75*(IF(C75="F",1,0))</f>
        <v>0</v>
      </c>
      <c r="E75" s="71">
        <f t="shared" ref="E75" si="53">B75*(IF(C75="V",1,0))</f>
        <v>0</v>
      </c>
      <c r="F75" s="71">
        <f t="shared" si="6"/>
        <v>0</v>
      </c>
      <c r="G75" s="72">
        <f t="shared" si="2"/>
        <v>0</v>
      </c>
    </row>
    <row r="76" spans="1:7" ht="18.75" thickBot="1" x14ac:dyDescent="0.3">
      <c r="A76" s="57" t="s">
        <v>6</v>
      </c>
      <c r="B76" s="58"/>
      <c r="C76" s="42"/>
      <c r="D76" s="42"/>
      <c r="E76" s="43"/>
      <c r="F76" s="42"/>
      <c r="G76" s="44"/>
    </row>
    <row r="77" spans="1:7" x14ac:dyDescent="0.25">
      <c r="A77" s="50" t="s">
        <v>39</v>
      </c>
      <c r="B77" s="54"/>
      <c r="C77" s="59" t="s">
        <v>11</v>
      </c>
      <c r="D77" s="28">
        <f t="shared" si="0"/>
        <v>0</v>
      </c>
      <c r="E77" s="28">
        <f t="shared" si="3"/>
        <v>0</v>
      </c>
      <c r="F77" s="28">
        <f t="shared" si="6"/>
        <v>0</v>
      </c>
      <c r="G77" s="29">
        <f t="shared" si="2"/>
        <v>0</v>
      </c>
    </row>
    <row r="78" spans="1:7" x14ac:dyDescent="0.25">
      <c r="A78" s="50" t="s">
        <v>54</v>
      </c>
      <c r="B78" s="51"/>
      <c r="C78" s="59" t="s">
        <v>11</v>
      </c>
      <c r="D78" s="28">
        <f>B78*(IF(C78="F",1,0))</f>
        <v>0</v>
      </c>
      <c r="E78" s="28">
        <f>B78*(IF(C78="V",1,0))</f>
        <v>0</v>
      </c>
      <c r="F78" s="28">
        <f t="shared" si="6"/>
        <v>0</v>
      </c>
      <c r="G78" s="29">
        <f t="shared" si="2"/>
        <v>0</v>
      </c>
    </row>
    <row r="79" spans="1:7" ht="16.5" customHeight="1" x14ac:dyDescent="0.25">
      <c r="A79" s="50" t="s">
        <v>40</v>
      </c>
      <c r="B79" s="51"/>
      <c r="C79" s="59" t="s">
        <v>10</v>
      </c>
      <c r="D79" s="28">
        <f t="shared" ref="D79:D80" si="54">B79*(IF(C79="F",1,0))</f>
        <v>0</v>
      </c>
      <c r="E79" s="28">
        <f t="shared" ref="E79:E80" si="55">B79*(IF(C79="V",1,0))</f>
        <v>0</v>
      </c>
      <c r="F79" s="28">
        <f t="shared" si="6"/>
        <v>0</v>
      </c>
      <c r="G79" s="29">
        <f t="shared" si="2"/>
        <v>0</v>
      </c>
    </row>
    <row r="80" spans="1:7" x14ac:dyDescent="0.25">
      <c r="A80" s="50" t="s">
        <v>51</v>
      </c>
      <c r="B80" s="51"/>
      <c r="C80" s="59" t="s">
        <v>11</v>
      </c>
      <c r="D80" s="28">
        <f t="shared" si="54"/>
        <v>0</v>
      </c>
      <c r="E80" s="28">
        <f t="shared" si="55"/>
        <v>0</v>
      </c>
      <c r="F80" s="28">
        <f t="shared" si="6"/>
        <v>0</v>
      </c>
      <c r="G80" s="29">
        <f t="shared" si="2"/>
        <v>0</v>
      </c>
    </row>
    <row r="81" spans="1:16" x14ac:dyDescent="0.25">
      <c r="A81" s="50" t="s">
        <v>52</v>
      </c>
      <c r="B81" s="51"/>
      <c r="C81" s="59" t="s">
        <v>11</v>
      </c>
      <c r="D81" s="28">
        <f t="shared" si="0"/>
        <v>0</v>
      </c>
      <c r="E81" s="28">
        <f t="shared" si="3"/>
        <v>0</v>
      </c>
      <c r="F81" s="28">
        <f t="shared" si="6"/>
        <v>0</v>
      </c>
      <c r="G81" s="29">
        <f t="shared" si="2"/>
        <v>0</v>
      </c>
    </row>
    <row r="82" spans="1:16" x14ac:dyDescent="0.25">
      <c r="A82" s="50" t="s">
        <v>4</v>
      </c>
      <c r="B82" s="51"/>
      <c r="C82" s="59" t="s">
        <v>10</v>
      </c>
      <c r="D82" s="28">
        <f t="shared" si="0"/>
        <v>0</v>
      </c>
      <c r="E82" s="28">
        <f t="shared" si="3"/>
        <v>0</v>
      </c>
      <c r="F82" s="28">
        <f t="shared" si="6"/>
        <v>0</v>
      </c>
      <c r="G82" s="29">
        <f t="shared" si="2"/>
        <v>0</v>
      </c>
    </row>
    <row r="83" spans="1:16" ht="16.5" customHeight="1" x14ac:dyDescent="0.25">
      <c r="A83" s="50" t="s">
        <v>5</v>
      </c>
      <c r="B83" s="51"/>
      <c r="C83" s="59" t="s">
        <v>10</v>
      </c>
      <c r="D83" s="28">
        <f t="shared" si="0"/>
        <v>0</v>
      </c>
      <c r="E83" s="28">
        <f t="shared" si="3"/>
        <v>0</v>
      </c>
      <c r="F83" s="28">
        <f t="shared" si="6"/>
        <v>0</v>
      </c>
      <c r="G83" s="29">
        <f t="shared" si="2"/>
        <v>0</v>
      </c>
    </row>
    <row r="84" spans="1:16" x14ac:dyDescent="0.25">
      <c r="A84" s="50" t="s">
        <v>53</v>
      </c>
      <c r="B84" s="51"/>
      <c r="C84" s="59" t="s">
        <v>10</v>
      </c>
      <c r="D84" s="28">
        <f t="shared" si="0"/>
        <v>0</v>
      </c>
      <c r="E84" s="28">
        <f t="shared" si="3"/>
        <v>0</v>
      </c>
      <c r="F84" s="28">
        <f t="shared" si="6"/>
        <v>0</v>
      </c>
      <c r="G84" s="29">
        <f t="shared" si="2"/>
        <v>0</v>
      </c>
    </row>
    <row r="85" spans="1:16" ht="15.75" thickBot="1" x14ac:dyDescent="0.3">
      <c r="A85" s="52"/>
      <c r="B85" s="55"/>
      <c r="C85" s="60" t="s">
        <v>10</v>
      </c>
      <c r="D85" s="30">
        <f t="shared" si="0"/>
        <v>0</v>
      </c>
      <c r="E85" s="30">
        <f t="shared" si="3"/>
        <v>0</v>
      </c>
      <c r="F85" s="30">
        <f t="shared" si="6"/>
        <v>0</v>
      </c>
      <c r="G85" s="38">
        <f t="shared" si="2"/>
        <v>0</v>
      </c>
    </row>
    <row r="86" spans="1:16" ht="15.75" thickBot="1" x14ac:dyDescent="0.3">
      <c r="A86" s="62" t="s">
        <v>80</v>
      </c>
      <c r="B86" s="40">
        <f>D86</f>
        <v>0</v>
      </c>
      <c r="C86" s="24"/>
      <c r="D86" s="40">
        <f>SUM(D77:D85)</f>
        <v>0</v>
      </c>
      <c r="E86" s="24"/>
      <c r="F86" s="40">
        <f>D86*12</f>
        <v>0</v>
      </c>
      <c r="G86" s="39">
        <f>D86/FATM</f>
        <v>0</v>
      </c>
      <c r="I86" s="1"/>
      <c r="J86" s="1"/>
      <c r="K86" s="1"/>
      <c r="L86" s="1"/>
      <c r="M86" s="1"/>
      <c r="N86" s="1"/>
      <c r="O86" s="1"/>
      <c r="P86" s="1"/>
    </row>
    <row r="87" spans="1:16" ht="15.75" thickBot="1" x14ac:dyDescent="0.3">
      <c r="A87" s="62" t="s">
        <v>81</v>
      </c>
      <c r="B87" s="40">
        <f>E87</f>
        <v>0</v>
      </c>
      <c r="C87" s="24"/>
      <c r="D87" s="40"/>
      <c r="E87" s="24">
        <f>SUM(E77:E85)</f>
        <v>0</v>
      </c>
      <c r="F87" s="40">
        <f>E87*12</f>
        <v>0</v>
      </c>
      <c r="G87" s="39">
        <f>E87/FATM</f>
        <v>0</v>
      </c>
      <c r="I87" s="1"/>
      <c r="J87" s="1"/>
      <c r="K87" s="1"/>
      <c r="L87" s="1"/>
      <c r="M87" s="1"/>
      <c r="N87" s="1"/>
      <c r="O87" s="1"/>
      <c r="P87" s="1"/>
    </row>
    <row r="88" spans="1:16" ht="15.75" thickBot="1" x14ac:dyDescent="0.3">
      <c r="A88" s="62" t="s">
        <v>98</v>
      </c>
      <c r="B88" s="40">
        <f>B87+B86</f>
        <v>0</v>
      </c>
      <c r="C88" s="24"/>
      <c r="D88" s="40">
        <f>D86</f>
        <v>0</v>
      </c>
      <c r="E88" s="24">
        <f>E87</f>
        <v>0</v>
      </c>
      <c r="F88" s="40">
        <f>F87+F86</f>
        <v>0</v>
      </c>
      <c r="G88" s="39">
        <f>G87+G86</f>
        <v>0</v>
      </c>
      <c r="I88" s="1"/>
      <c r="J88" s="1"/>
      <c r="K88" s="1"/>
      <c r="L88" s="1"/>
      <c r="M88" s="1"/>
      <c r="N88" s="1"/>
      <c r="O88" s="1"/>
      <c r="P88" s="1"/>
    </row>
    <row r="89" spans="1:16" ht="18.75" thickBot="1" x14ac:dyDescent="0.3">
      <c r="A89" s="46" t="s">
        <v>12</v>
      </c>
      <c r="B89" s="48"/>
      <c r="C89" s="46"/>
      <c r="D89" s="46"/>
      <c r="E89" s="47">
        <f t="shared" si="3"/>
        <v>0</v>
      </c>
      <c r="F89" s="46"/>
      <c r="G89" s="46"/>
    </row>
    <row r="90" spans="1:16" x14ac:dyDescent="0.25">
      <c r="A90" s="50" t="s">
        <v>70</v>
      </c>
      <c r="B90" s="54"/>
      <c r="C90" s="59" t="s">
        <v>10</v>
      </c>
      <c r="D90" s="28">
        <f t="shared" si="0"/>
        <v>0</v>
      </c>
      <c r="E90" s="28">
        <f t="shared" si="3"/>
        <v>0</v>
      </c>
      <c r="F90" s="28">
        <f t="shared" ref="F90:F96" si="56">MES*12</f>
        <v>0</v>
      </c>
      <c r="G90" s="29">
        <f t="shared" ref="G90:G96" si="57">MES/FATM</f>
        <v>0</v>
      </c>
    </row>
    <row r="91" spans="1:16" x14ac:dyDescent="0.25">
      <c r="A91" s="50" t="s">
        <v>71</v>
      </c>
      <c r="B91" s="51"/>
      <c r="C91" s="59" t="s">
        <v>10</v>
      </c>
      <c r="D91" s="28">
        <f t="shared" si="0"/>
        <v>0</v>
      </c>
      <c r="E91" s="28">
        <f t="shared" si="3"/>
        <v>0</v>
      </c>
      <c r="F91" s="28">
        <f t="shared" si="56"/>
        <v>0</v>
      </c>
      <c r="G91" s="29">
        <f t="shared" si="57"/>
        <v>0</v>
      </c>
    </row>
    <row r="92" spans="1:16" x14ac:dyDescent="0.25">
      <c r="A92" s="52" t="s">
        <v>72</v>
      </c>
      <c r="B92" s="51"/>
      <c r="C92" s="59" t="s">
        <v>11</v>
      </c>
      <c r="D92" s="28">
        <f t="shared" ref="D92:D96" si="58">B92*(IF(C92="F",1,0))</f>
        <v>0</v>
      </c>
      <c r="E92" s="28">
        <f t="shared" ref="E92:E94" si="59">B92*(IF(C92="V",1,0))</f>
        <v>0</v>
      </c>
      <c r="F92" s="28">
        <f t="shared" si="56"/>
        <v>0</v>
      </c>
      <c r="G92" s="29">
        <f t="shared" si="57"/>
        <v>0</v>
      </c>
    </row>
    <row r="93" spans="1:16" x14ac:dyDescent="0.25">
      <c r="A93" s="50"/>
      <c r="B93" s="51"/>
      <c r="C93" s="59" t="s">
        <v>10</v>
      </c>
      <c r="D93" s="28">
        <f t="shared" si="58"/>
        <v>0</v>
      </c>
      <c r="E93" s="28">
        <f t="shared" si="59"/>
        <v>0</v>
      </c>
      <c r="F93" s="28">
        <f t="shared" si="56"/>
        <v>0</v>
      </c>
      <c r="G93" s="29">
        <f t="shared" si="57"/>
        <v>0</v>
      </c>
    </row>
    <row r="94" spans="1:16" x14ac:dyDescent="0.25">
      <c r="A94" s="50"/>
      <c r="B94" s="51"/>
      <c r="C94" s="59" t="s">
        <v>10</v>
      </c>
      <c r="D94" s="28">
        <f t="shared" si="58"/>
        <v>0</v>
      </c>
      <c r="E94" s="28">
        <f t="shared" si="59"/>
        <v>0</v>
      </c>
      <c r="F94" s="28">
        <f t="shared" si="56"/>
        <v>0</v>
      </c>
      <c r="G94" s="29">
        <f t="shared" si="57"/>
        <v>0</v>
      </c>
    </row>
    <row r="95" spans="1:16" x14ac:dyDescent="0.25">
      <c r="A95" s="50"/>
      <c r="B95" s="51"/>
      <c r="C95" s="59" t="s">
        <v>10</v>
      </c>
      <c r="D95" s="28">
        <f t="shared" si="58"/>
        <v>0</v>
      </c>
      <c r="E95" s="28">
        <f t="shared" ref="E95" si="60">B95*(IF(C95="V",1,0))</f>
        <v>0</v>
      </c>
      <c r="F95" s="28">
        <f t="shared" si="56"/>
        <v>0</v>
      </c>
      <c r="G95" s="29">
        <f t="shared" si="57"/>
        <v>0</v>
      </c>
    </row>
    <row r="96" spans="1:16" ht="15.75" thickBot="1" x14ac:dyDescent="0.3">
      <c r="A96" s="52"/>
      <c r="B96" s="53"/>
      <c r="C96" s="60" t="s">
        <v>10</v>
      </c>
      <c r="D96" s="28">
        <f t="shared" si="58"/>
        <v>0</v>
      </c>
      <c r="E96" s="30">
        <f t="shared" si="3"/>
        <v>0</v>
      </c>
      <c r="F96" s="30">
        <f t="shared" si="56"/>
        <v>0</v>
      </c>
      <c r="G96" s="29">
        <f t="shared" si="57"/>
        <v>0</v>
      </c>
    </row>
    <row r="97" spans="1:16" ht="15.75" thickBot="1" x14ac:dyDescent="0.3">
      <c r="A97" s="63" t="s">
        <v>82</v>
      </c>
      <c r="B97" s="40">
        <f>D97</f>
        <v>0</v>
      </c>
      <c r="C97" s="40"/>
      <c r="D97" s="24">
        <f>SUM(D90:D96)</f>
        <v>0</v>
      </c>
      <c r="E97" s="40"/>
      <c r="F97" s="24">
        <f>D97*12</f>
        <v>0</v>
      </c>
      <c r="G97" s="45">
        <f>D97/FATM</f>
        <v>0</v>
      </c>
      <c r="I97" s="1"/>
      <c r="J97" s="1"/>
      <c r="K97" s="1"/>
      <c r="L97" s="1"/>
      <c r="M97" s="1"/>
      <c r="N97" s="1"/>
      <c r="O97" s="1"/>
      <c r="P97" s="1"/>
    </row>
    <row r="98" spans="1:16" ht="15.75" thickBot="1" x14ac:dyDescent="0.3">
      <c r="A98" s="63" t="s">
        <v>83</v>
      </c>
      <c r="B98" s="40">
        <f>E98</f>
        <v>0</v>
      </c>
      <c r="C98" s="40"/>
      <c r="D98" s="24"/>
      <c r="E98" s="40">
        <f>SUM(E90:E96)</f>
        <v>0</v>
      </c>
      <c r="F98" s="24">
        <f>E98*12</f>
        <v>0</v>
      </c>
      <c r="G98" s="45">
        <f>E98/FATM</f>
        <v>0</v>
      </c>
      <c r="I98" s="1"/>
      <c r="J98" s="1"/>
      <c r="K98" s="1"/>
      <c r="L98" s="1"/>
      <c r="M98" s="1"/>
      <c r="N98" s="1"/>
      <c r="O98" s="1"/>
      <c r="P98" s="1"/>
    </row>
    <row r="99" spans="1:16" ht="15.75" thickBot="1" x14ac:dyDescent="0.3">
      <c r="A99" s="63" t="s">
        <v>110</v>
      </c>
      <c r="B99" s="40">
        <f>B98+B97</f>
        <v>0</v>
      </c>
      <c r="C99" s="40"/>
      <c r="D99" s="24">
        <f>D97</f>
        <v>0</v>
      </c>
      <c r="E99" s="40">
        <f>E98</f>
        <v>0</v>
      </c>
      <c r="F99" s="24">
        <f>F98+F97</f>
        <v>0</v>
      </c>
      <c r="G99" s="45">
        <f>G98+G97</f>
        <v>0</v>
      </c>
      <c r="I99" s="1"/>
      <c r="J99" s="1"/>
      <c r="K99" s="1"/>
      <c r="L99" s="1"/>
      <c r="M99" s="1"/>
      <c r="N99" s="1"/>
      <c r="O99" s="1"/>
      <c r="P99" s="1"/>
    </row>
    <row r="100" spans="1:16" ht="18.75" thickBot="1" x14ac:dyDescent="0.3">
      <c r="A100" s="46" t="s">
        <v>85</v>
      </c>
      <c r="B100" s="48"/>
      <c r="C100" s="46"/>
      <c r="D100" s="46"/>
      <c r="E100" s="47">
        <f t="shared" ref="E100:E107" si="61">B100*(IF(C100="V",1,0))</f>
        <v>0</v>
      </c>
      <c r="F100" s="46"/>
      <c r="G100" s="46"/>
    </row>
    <row r="101" spans="1:16" x14ac:dyDescent="0.25">
      <c r="A101" s="65" t="s">
        <v>86</v>
      </c>
      <c r="B101" s="54"/>
      <c r="C101" s="67" t="s">
        <v>11</v>
      </c>
      <c r="D101" s="28">
        <f t="shared" ref="D101" si="62">B101*(IF(C101="F",1,0))</f>
        <v>0</v>
      </c>
      <c r="E101" s="28">
        <f t="shared" si="61"/>
        <v>0</v>
      </c>
      <c r="F101" s="28">
        <f t="shared" ref="F101:F107" si="63">MES*12</f>
        <v>0</v>
      </c>
      <c r="G101" s="29">
        <f t="shared" ref="G101:G107" si="64">MES/FATM</f>
        <v>0</v>
      </c>
    </row>
    <row r="102" spans="1:16" x14ac:dyDescent="0.25">
      <c r="A102" s="65" t="s">
        <v>87</v>
      </c>
      <c r="B102" s="51"/>
      <c r="C102" s="67" t="s">
        <v>11</v>
      </c>
      <c r="D102" s="28"/>
      <c r="E102" s="28">
        <f t="shared" si="61"/>
        <v>0</v>
      </c>
      <c r="F102" s="28">
        <f t="shared" si="63"/>
        <v>0</v>
      </c>
      <c r="G102" s="29">
        <f t="shared" si="64"/>
        <v>0</v>
      </c>
    </row>
    <row r="103" spans="1:16" x14ac:dyDescent="0.25">
      <c r="A103" s="66" t="s">
        <v>94</v>
      </c>
      <c r="B103" s="51"/>
      <c r="C103" s="67" t="s">
        <v>11</v>
      </c>
      <c r="D103" s="28"/>
      <c r="E103" s="28">
        <f t="shared" si="61"/>
        <v>0</v>
      </c>
      <c r="F103" s="28">
        <f t="shared" si="63"/>
        <v>0</v>
      </c>
      <c r="G103" s="29">
        <f t="shared" si="64"/>
        <v>0</v>
      </c>
    </row>
    <row r="104" spans="1:16" x14ac:dyDescent="0.25">
      <c r="A104" s="50" t="s">
        <v>12</v>
      </c>
      <c r="B104" s="51"/>
      <c r="C104" s="59" t="s">
        <v>11</v>
      </c>
      <c r="D104" s="28"/>
      <c r="E104" s="28">
        <f t="shared" si="61"/>
        <v>0</v>
      </c>
      <c r="F104" s="28">
        <f t="shared" si="63"/>
        <v>0</v>
      </c>
      <c r="G104" s="29">
        <f t="shared" si="64"/>
        <v>0</v>
      </c>
    </row>
    <row r="105" spans="1:16" ht="15.75" customHeight="1" x14ac:dyDescent="0.25">
      <c r="A105" s="50"/>
      <c r="B105" s="51"/>
      <c r="C105" s="59" t="s">
        <v>11</v>
      </c>
      <c r="D105" s="28"/>
      <c r="E105" s="28">
        <f t="shared" ref="E105" si="65">B105*(IF(C105="V",1,0))</f>
        <v>0</v>
      </c>
      <c r="F105" s="28">
        <f t="shared" si="63"/>
        <v>0</v>
      </c>
      <c r="G105" s="29">
        <f t="shared" si="64"/>
        <v>0</v>
      </c>
    </row>
    <row r="106" spans="1:16" x14ac:dyDescent="0.25">
      <c r="A106" s="50"/>
      <c r="B106" s="51"/>
      <c r="C106" s="59" t="s">
        <v>11</v>
      </c>
      <c r="D106" s="28"/>
      <c r="E106" s="28">
        <f t="shared" si="61"/>
        <v>0</v>
      </c>
      <c r="F106" s="28">
        <f t="shared" si="63"/>
        <v>0</v>
      </c>
      <c r="G106" s="29">
        <f t="shared" si="64"/>
        <v>0</v>
      </c>
    </row>
    <row r="107" spans="1:16" ht="15.75" thickBot="1" x14ac:dyDescent="0.3">
      <c r="A107" s="52"/>
      <c r="B107" s="53"/>
      <c r="C107" s="60" t="s">
        <v>11</v>
      </c>
      <c r="D107" s="30"/>
      <c r="E107" s="30">
        <f t="shared" si="61"/>
        <v>0</v>
      </c>
      <c r="F107" s="30">
        <f t="shared" si="63"/>
        <v>0</v>
      </c>
      <c r="G107" s="29">
        <f t="shared" si="64"/>
        <v>0</v>
      </c>
    </row>
    <row r="108" spans="1:16" ht="15.75" thickBot="1" x14ac:dyDescent="0.3">
      <c r="A108" s="63" t="s">
        <v>88</v>
      </c>
      <c r="B108" s="40">
        <f>D108</f>
        <v>0</v>
      </c>
      <c r="C108" s="40"/>
      <c r="D108" s="24">
        <f>SUM(D101:D107)</f>
        <v>0</v>
      </c>
      <c r="E108" s="40"/>
      <c r="F108" s="24">
        <f>D108*12</f>
        <v>0</v>
      </c>
      <c r="G108" s="45">
        <f>D108/FATM</f>
        <v>0</v>
      </c>
      <c r="I108" s="1"/>
      <c r="J108" s="1"/>
      <c r="K108" s="1"/>
      <c r="L108" s="1"/>
      <c r="M108" s="1"/>
      <c r="N108" s="1"/>
      <c r="O108" s="1"/>
      <c r="P108" s="1"/>
    </row>
    <row r="109" spans="1:16" ht="15.75" thickBot="1" x14ac:dyDescent="0.3">
      <c r="A109" s="63" t="s">
        <v>89</v>
      </c>
      <c r="B109" s="40">
        <f>E109</f>
        <v>0</v>
      </c>
      <c r="C109" s="40"/>
      <c r="D109" s="24"/>
      <c r="E109" s="40">
        <f>SUM(E101:E107)</f>
        <v>0</v>
      </c>
      <c r="F109" s="24">
        <f>E109*12</f>
        <v>0</v>
      </c>
      <c r="G109" s="45">
        <f>E109/FATM</f>
        <v>0</v>
      </c>
      <c r="I109" s="1"/>
      <c r="J109" s="1"/>
      <c r="K109" s="1"/>
      <c r="L109" s="1"/>
      <c r="M109" s="1"/>
      <c r="N109" s="1"/>
      <c r="O109" s="1"/>
      <c r="P109" s="1"/>
    </row>
    <row r="110" spans="1:16" ht="15.75" thickBot="1" x14ac:dyDescent="0.3">
      <c r="A110" s="16"/>
      <c r="B110" s="24"/>
      <c r="C110" s="24"/>
      <c r="D110" s="24"/>
      <c r="E110" s="24"/>
      <c r="F110" s="24"/>
      <c r="G110" s="25"/>
      <c r="I110" s="1"/>
      <c r="J110" s="1"/>
      <c r="K110" s="1"/>
      <c r="L110" s="1"/>
      <c r="M110" s="1"/>
      <c r="N110" s="1"/>
      <c r="O110" s="1"/>
      <c r="P110" s="1"/>
    </row>
    <row r="111" spans="1:16" ht="15.75" thickBot="1" x14ac:dyDescent="0.3">
      <c r="A111" s="17" t="s">
        <v>90</v>
      </c>
      <c r="B111" s="26">
        <f>B48+B71+B86+B97+B108</f>
        <v>0</v>
      </c>
      <c r="C111" s="26"/>
      <c r="D111" s="26">
        <f>B48+B71+B86+B97+B108</f>
        <v>0</v>
      </c>
      <c r="E111" s="26">
        <f>E97+E86+E71+E48</f>
        <v>0</v>
      </c>
      <c r="F111" s="26">
        <f>Fixo*12</f>
        <v>0</v>
      </c>
      <c r="G111" s="27">
        <f>Fixo/FATM</f>
        <v>0</v>
      </c>
    </row>
    <row r="112" spans="1:16" ht="15.75" thickBot="1" x14ac:dyDescent="0.3">
      <c r="A112" s="17" t="s">
        <v>91</v>
      </c>
      <c r="B112" s="26">
        <f>B49+B72+B87+B98+B109+B75</f>
        <v>0</v>
      </c>
      <c r="C112" s="26"/>
      <c r="D112" s="26">
        <f>D98+D87+D72+D49</f>
        <v>0</v>
      </c>
      <c r="E112" s="26">
        <f>B49+B72+B87+B98+B109+B75</f>
        <v>0</v>
      </c>
      <c r="F112" s="26">
        <f>E112*12</f>
        <v>0</v>
      </c>
      <c r="G112" s="27">
        <f>E112/FATM</f>
        <v>0</v>
      </c>
    </row>
    <row r="113" spans="1:7" ht="15.75" thickBot="1" x14ac:dyDescent="0.3">
      <c r="A113" s="17" t="s">
        <v>92</v>
      </c>
      <c r="B113" s="26">
        <f>B112+B111</f>
        <v>0</v>
      </c>
      <c r="C113" s="26"/>
      <c r="D113" s="26">
        <f>Fixo</f>
        <v>0</v>
      </c>
      <c r="E113" s="26">
        <f>E112</f>
        <v>0</v>
      </c>
      <c r="F113" s="26">
        <f>F112+F111</f>
        <v>0</v>
      </c>
      <c r="G113" s="27">
        <f>B113/FATM</f>
        <v>0</v>
      </c>
    </row>
    <row r="114" spans="1:7" ht="15.75" thickBot="1" x14ac:dyDescent="0.3">
      <c r="A114" s="18"/>
      <c r="B114" s="19"/>
      <c r="C114" s="20"/>
      <c r="D114" s="21"/>
      <c r="E114" s="21"/>
      <c r="F114" s="20"/>
      <c r="G114" s="22"/>
    </row>
    <row r="115" spans="1:7" ht="21.75" thickBot="1" x14ac:dyDescent="0.4">
      <c r="A115" s="78" t="s">
        <v>61</v>
      </c>
      <c r="B115" s="79"/>
      <c r="C115" s="79"/>
      <c r="D115" s="79"/>
      <c r="E115" s="80"/>
      <c r="F115" s="23">
        <f>Fixo</f>
        <v>0</v>
      </c>
      <c r="G115" s="64">
        <f>F115/FATM</f>
        <v>0</v>
      </c>
    </row>
    <row r="116" spans="1:7" ht="15.75" thickBot="1" x14ac:dyDescent="0.3">
      <c r="G116" s="10"/>
    </row>
    <row r="117" spans="1:7" ht="18.75" x14ac:dyDescent="0.3">
      <c r="A117" s="103" t="s">
        <v>93</v>
      </c>
      <c r="B117" s="104"/>
      <c r="C117" s="104"/>
      <c r="D117" s="104"/>
      <c r="E117" s="104"/>
      <c r="F117" s="104"/>
      <c r="G117" s="105"/>
    </row>
    <row r="118" spans="1:7" x14ac:dyDescent="0.25">
      <c r="A118" s="73" t="s">
        <v>86</v>
      </c>
      <c r="B118" s="106">
        <f>icms/FATM</f>
        <v>0</v>
      </c>
      <c r="C118" s="106"/>
      <c r="D118" s="108" t="s">
        <v>103</v>
      </c>
      <c r="E118" s="108"/>
      <c r="F118" s="108"/>
      <c r="G118" s="74">
        <f>G87</f>
        <v>0</v>
      </c>
    </row>
    <row r="119" spans="1:7" x14ac:dyDescent="0.25">
      <c r="A119" s="73" t="s">
        <v>95</v>
      </c>
      <c r="B119" s="106">
        <f>piscofins/FATM</f>
        <v>0</v>
      </c>
      <c r="C119" s="106"/>
      <c r="D119" s="108" t="s">
        <v>101</v>
      </c>
      <c r="E119" s="108"/>
      <c r="F119" s="108"/>
      <c r="G119" s="74">
        <f>G71</f>
        <v>0</v>
      </c>
    </row>
    <row r="120" spans="1:7" x14ac:dyDescent="0.25">
      <c r="A120" s="73" t="s">
        <v>96</v>
      </c>
      <c r="B120" s="106">
        <f>ircsll/FATM</f>
        <v>0</v>
      </c>
      <c r="C120" s="106"/>
      <c r="D120" s="108" t="s">
        <v>108</v>
      </c>
      <c r="E120" s="108"/>
      <c r="F120" s="108"/>
      <c r="G120" s="74">
        <f>G108+G97+G86+G48</f>
        <v>0</v>
      </c>
    </row>
    <row r="121" spans="1:7" x14ac:dyDescent="0.25">
      <c r="A121" s="73" t="s">
        <v>97</v>
      </c>
      <c r="B121" s="106">
        <f>(outrosimp+B105+B106+B107)/FATM</f>
        <v>0</v>
      </c>
      <c r="C121" s="106"/>
      <c r="D121" s="108" t="s">
        <v>102</v>
      </c>
      <c r="E121" s="108"/>
      <c r="F121" s="108"/>
      <c r="G121" s="74">
        <f>G98+G72+G49</f>
        <v>0</v>
      </c>
    </row>
    <row r="122" spans="1:7" ht="15.75" thickBot="1" x14ac:dyDescent="0.3">
      <c r="A122" s="75"/>
      <c r="B122" s="107"/>
      <c r="C122" s="107"/>
      <c r="D122" s="102" t="s">
        <v>112</v>
      </c>
      <c r="E122" s="102"/>
      <c r="F122" s="102"/>
      <c r="G122" s="77">
        <f>G75</f>
        <v>0</v>
      </c>
    </row>
    <row r="123" spans="1:7" x14ac:dyDescent="0.25">
      <c r="B123" s="4"/>
    </row>
    <row r="124" spans="1:7" x14ac:dyDescent="0.25">
      <c r="B124" s="4"/>
    </row>
    <row r="125" spans="1:7" x14ac:dyDescent="0.25">
      <c r="B125" s="4"/>
    </row>
  </sheetData>
  <sheetProtection password="ADB1" sheet="1" objects="1" scenarios="1"/>
  <mergeCells count="17">
    <mergeCell ref="D122:F122"/>
    <mergeCell ref="A117:G117"/>
    <mergeCell ref="B118:C118"/>
    <mergeCell ref="B119:C119"/>
    <mergeCell ref="B120:C120"/>
    <mergeCell ref="B121:C121"/>
    <mergeCell ref="B122:C122"/>
    <mergeCell ref="D118:F118"/>
    <mergeCell ref="D119:F119"/>
    <mergeCell ref="D120:F120"/>
    <mergeCell ref="D121:F121"/>
    <mergeCell ref="A115:E115"/>
    <mergeCell ref="A7:G7"/>
    <mergeCell ref="A1:A4"/>
    <mergeCell ref="B1:G4"/>
    <mergeCell ref="G5:G6"/>
    <mergeCell ref="D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11</vt:i4>
      </vt:variant>
    </vt:vector>
  </HeadingPairs>
  <TitlesOfParts>
    <vt:vector size="12" baseType="lpstr">
      <vt:lpstr>Plan2</vt:lpstr>
      <vt:lpstr>ANO</vt:lpstr>
      <vt:lpstr>FAT</vt:lpstr>
      <vt:lpstr>FATM</vt:lpstr>
      <vt:lpstr>FATURAMENTO</vt:lpstr>
      <vt:lpstr>Fixo</vt:lpstr>
      <vt:lpstr>icms</vt:lpstr>
      <vt:lpstr>ircsll</vt:lpstr>
      <vt:lpstr>MES</vt:lpstr>
      <vt:lpstr>outrosimp</vt:lpstr>
      <vt:lpstr>piscofins</vt:lpstr>
      <vt:lpstr>variaveis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Suporte5</dc:creator>
  <cp:lastModifiedBy>Lucks</cp:lastModifiedBy>
  <dcterms:created xsi:type="dcterms:W3CDTF">2015-12-21T11:28:48Z</dcterms:created>
  <dcterms:modified xsi:type="dcterms:W3CDTF">2023-07-09T19:33:17Z</dcterms:modified>
</cp:coreProperties>
</file>